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405" windowHeight="11415"/>
  </bookViews>
  <sheets>
    <sheet name="取得計画作成用シート" sheetId="1" r:id="rId1"/>
    <sheet name="集計表（記入見本）" sheetId="4" r:id="rId2"/>
    <sheet name="集計表（提出用）" sheetId="5" r:id="rId3"/>
  </sheets>
  <calcPr calcId="145621"/>
</workbook>
</file>

<file path=xl/calcChain.xml><?xml version="1.0" encoding="utf-8"?>
<calcChain xmlns="http://schemas.openxmlformats.org/spreadsheetml/2006/main">
  <c r="BK3" i="5" l="1"/>
  <c r="BK3" i="4"/>
  <c r="AY3" i="4"/>
  <c r="T23" i="1" l="1"/>
  <c r="T22" i="1"/>
  <c r="T20" i="1"/>
  <c r="T21" i="1"/>
  <c r="T19" i="1"/>
  <c r="T18" i="1"/>
  <c r="T17" i="1"/>
  <c r="T16" i="1"/>
  <c r="T14" i="1"/>
  <c r="T13" i="1"/>
  <c r="T12" i="1"/>
  <c r="T11" i="1"/>
  <c r="T10" i="1"/>
  <c r="X20" i="1"/>
  <c r="X21" i="1"/>
  <c r="U23" i="1"/>
  <c r="U20" i="1"/>
  <c r="U19" i="1"/>
  <c r="U17" i="1"/>
  <c r="U16" i="1"/>
  <c r="U15" i="1"/>
  <c r="U14" i="1"/>
  <c r="U13" i="1"/>
  <c r="U12" i="1"/>
  <c r="U10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I61" i="5" l="1"/>
  <c r="AQ61" i="5"/>
  <c r="AR61" i="5" s="1"/>
  <c r="AI61" i="5"/>
  <c r="AH61" i="5"/>
  <c r="Y61" i="5"/>
  <c r="BH61" i="5" s="1"/>
  <c r="Q61" i="5"/>
  <c r="P61" i="5"/>
  <c r="BG61" i="5" s="1"/>
  <c r="G61" i="5"/>
  <c r="BG56" i="5"/>
  <c r="AR56" i="5"/>
  <c r="AQ56" i="5"/>
  <c r="BJ56" i="5" s="1"/>
  <c r="AH56" i="5"/>
  <c r="BI56" i="5" s="1"/>
  <c r="Y56" i="5"/>
  <c r="BH56" i="5" s="1"/>
  <c r="P56" i="5"/>
  <c r="Q56" i="5" s="1"/>
  <c r="H56" i="5"/>
  <c r="G56" i="5"/>
  <c r="BF56" i="5" s="1"/>
  <c r="AQ51" i="5"/>
  <c r="AR51" i="5" s="1"/>
  <c r="AH51" i="5"/>
  <c r="BI51" i="5" s="1"/>
  <c r="Z51" i="5"/>
  <c r="Y51" i="5"/>
  <c r="BH51" i="5" s="1"/>
  <c r="P51" i="5"/>
  <c r="AW51" i="5" s="1"/>
  <c r="H51" i="5"/>
  <c r="G51" i="5"/>
  <c r="BF51" i="5" s="1"/>
  <c r="BJ46" i="5"/>
  <c r="BG46" i="5"/>
  <c r="BF46" i="5"/>
  <c r="AQ46" i="5"/>
  <c r="AR46" i="5" s="1"/>
  <c r="AH46" i="5"/>
  <c r="BI46" i="5" s="1"/>
  <c r="Y46" i="5"/>
  <c r="Z46" i="5" s="1"/>
  <c r="P46" i="5"/>
  <c r="Q46" i="5" s="1"/>
  <c r="G46" i="5"/>
  <c r="H46" i="5" s="1"/>
  <c r="BG41" i="5"/>
  <c r="AR41" i="5"/>
  <c r="AQ41" i="5"/>
  <c r="BJ41" i="5" s="1"/>
  <c r="AH41" i="5"/>
  <c r="BI41" i="5" s="1"/>
  <c r="Y41" i="5"/>
  <c r="BH41" i="5" s="1"/>
  <c r="P41" i="5"/>
  <c r="Q41" i="5" s="1"/>
  <c r="G41" i="5"/>
  <c r="BF41" i="5" s="1"/>
  <c r="BI36" i="5"/>
  <c r="AQ36" i="5"/>
  <c r="AR36" i="5" s="1"/>
  <c r="AH36" i="5"/>
  <c r="AI36" i="5" s="1"/>
  <c r="Y36" i="5"/>
  <c r="Z36" i="5" s="1"/>
  <c r="Q36" i="5"/>
  <c r="P36" i="5"/>
  <c r="G36" i="5"/>
  <c r="H36" i="5" s="1"/>
  <c r="BI31" i="5"/>
  <c r="BG31" i="5"/>
  <c r="AQ31" i="5"/>
  <c r="BJ31" i="5" s="1"/>
  <c r="AH31" i="5"/>
  <c r="AI31" i="5" s="1"/>
  <c r="Y31" i="5"/>
  <c r="BH31" i="5" s="1"/>
  <c r="Q31" i="5"/>
  <c r="P31" i="5"/>
  <c r="G31" i="5"/>
  <c r="BF31" i="5" s="1"/>
  <c r="BH26" i="5"/>
  <c r="AQ26" i="5"/>
  <c r="BJ26" i="5" s="1"/>
  <c r="AH26" i="5"/>
  <c r="BI26" i="5" s="1"/>
  <c r="Z26" i="5"/>
  <c r="Y26" i="5"/>
  <c r="P26" i="5"/>
  <c r="H26" i="5"/>
  <c r="G26" i="5"/>
  <c r="BF26" i="5" s="1"/>
  <c r="AQ21" i="5"/>
  <c r="BJ21" i="5" s="1"/>
  <c r="AH21" i="5"/>
  <c r="BI21" i="5" s="1"/>
  <c r="Y21" i="5"/>
  <c r="BH21" i="5" s="1"/>
  <c r="P21" i="5"/>
  <c r="BG21" i="5" s="1"/>
  <c r="G21" i="5"/>
  <c r="BF21" i="5" s="1"/>
  <c r="BH18" i="5"/>
  <c r="AR18" i="5"/>
  <c r="AQ18" i="5"/>
  <c r="BJ18" i="5" s="1"/>
  <c r="AH18" i="5"/>
  <c r="BI18" i="5" s="1"/>
  <c r="Z18" i="5"/>
  <c r="Y18" i="5"/>
  <c r="P18" i="5"/>
  <c r="H18" i="5"/>
  <c r="G18" i="5"/>
  <c r="BF18" i="5" s="1"/>
  <c r="BG15" i="5"/>
  <c r="AQ15" i="5"/>
  <c r="BJ15" i="5" s="1"/>
  <c r="AI15" i="5"/>
  <c r="AH15" i="5"/>
  <c r="BI15" i="5" s="1"/>
  <c r="Y15" i="5"/>
  <c r="BH15" i="5" s="1"/>
  <c r="P15" i="5"/>
  <c r="Q15" i="5" s="1"/>
  <c r="G15" i="5"/>
  <c r="BF15" i="5" s="1"/>
  <c r="AQ12" i="5"/>
  <c r="BJ12" i="5" s="1"/>
  <c r="AH12" i="5"/>
  <c r="BI12" i="5" s="1"/>
  <c r="Y12" i="5"/>
  <c r="BH12" i="5" s="1"/>
  <c r="P12" i="5"/>
  <c r="H12" i="5"/>
  <c r="G12" i="5"/>
  <c r="BF12" i="5" s="1"/>
  <c r="BI9" i="5"/>
  <c r="AQ9" i="5"/>
  <c r="BJ9" i="5" s="1"/>
  <c r="AH9" i="5"/>
  <c r="AI9" i="5" s="1"/>
  <c r="Y9" i="5"/>
  <c r="BH9" i="5" s="1"/>
  <c r="P9" i="5"/>
  <c r="BG9" i="5" s="1"/>
  <c r="G9" i="5"/>
  <c r="BI6" i="5"/>
  <c r="AQ6" i="5"/>
  <c r="AH6" i="5"/>
  <c r="AI6" i="5" s="1"/>
  <c r="Y6" i="5"/>
  <c r="P6" i="5"/>
  <c r="BG6" i="5" s="1"/>
  <c r="H6" i="5"/>
  <c r="G6" i="5"/>
  <c r="BH3" i="5"/>
  <c r="BE3" i="5"/>
  <c r="AY3" i="5"/>
  <c r="AV3" i="5"/>
  <c r="AP3" i="5"/>
  <c r="AM3" i="5"/>
  <c r="AG3" i="5"/>
  <c r="AD3" i="5"/>
  <c r="X3" i="5"/>
  <c r="U3" i="5"/>
  <c r="O3" i="5"/>
  <c r="L3" i="5"/>
  <c r="AY2" i="5"/>
  <c r="AV2" i="5"/>
  <c r="AO2" i="5"/>
  <c r="AM2" i="5"/>
  <c r="AF2" i="5"/>
  <c r="AD2" i="5"/>
  <c r="W2" i="5"/>
  <c r="U2" i="5"/>
  <c r="N2" i="5"/>
  <c r="L2" i="5"/>
  <c r="AP1" i="5"/>
  <c r="BJ5" i="5" s="1"/>
  <c r="AG1" i="5"/>
  <c r="BI5" i="5" s="1"/>
  <c r="X1" i="5"/>
  <c r="BH5" i="5" s="1"/>
  <c r="O1" i="5"/>
  <c r="BG5" i="5" s="1"/>
  <c r="F1" i="5"/>
  <c r="BF5" i="5" s="1"/>
  <c r="AW61" i="5" l="1"/>
  <c r="AX61" i="5" s="1"/>
  <c r="AR12" i="5"/>
  <c r="AQ66" i="5"/>
  <c r="BJ66" i="5" s="1"/>
  <c r="AR26" i="5"/>
  <c r="BJ51" i="5"/>
  <c r="AR6" i="5"/>
  <c r="AI21" i="5"/>
  <c r="AW18" i="5"/>
  <c r="BK18" i="5" s="1"/>
  <c r="AW26" i="5"/>
  <c r="AX26" i="5" s="1"/>
  <c r="AW12" i="5"/>
  <c r="AI46" i="5"/>
  <c r="Z56" i="5"/>
  <c r="BH36" i="5"/>
  <c r="Y66" i="5"/>
  <c r="Z66" i="5" s="1"/>
  <c r="Z41" i="5"/>
  <c r="Z6" i="5"/>
  <c r="Z12" i="5"/>
  <c r="AW36" i="5"/>
  <c r="BK36" i="5" s="1"/>
  <c r="Q9" i="5"/>
  <c r="Q21" i="5"/>
  <c r="AW9" i="5"/>
  <c r="AX9" i="5" s="1"/>
  <c r="H41" i="5"/>
  <c r="AW46" i="5"/>
  <c r="AZ46" i="5" s="1"/>
  <c r="G66" i="5"/>
  <c r="BF66" i="5" s="1"/>
  <c r="BK12" i="5"/>
  <c r="AX12" i="5"/>
  <c r="BK26" i="5"/>
  <c r="BK61" i="5"/>
  <c r="AX36" i="5"/>
  <c r="AR66" i="5"/>
  <c r="BK51" i="5"/>
  <c r="AX51" i="5"/>
  <c r="BF9" i="5"/>
  <c r="AW6" i="5"/>
  <c r="BF6" i="5"/>
  <c r="BJ6" i="5"/>
  <c r="H9" i="5"/>
  <c r="Z9" i="5"/>
  <c r="AR9" i="5"/>
  <c r="Q12" i="5"/>
  <c r="AI12" i="5"/>
  <c r="H15" i="5"/>
  <c r="Z15" i="5"/>
  <c r="AR15" i="5"/>
  <c r="Q18" i="5"/>
  <c r="AI18" i="5"/>
  <c r="H21" i="5"/>
  <c r="Z21" i="5"/>
  <c r="AR21" i="5"/>
  <c r="Q26" i="5"/>
  <c r="AI26" i="5"/>
  <c r="H31" i="5"/>
  <c r="Z31" i="5"/>
  <c r="AR31" i="5"/>
  <c r="BF36" i="5"/>
  <c r="BJ36" i="5"/>
  <c r="AW41" i="5"/>
  <c r="BH46" i="5"/>
  <c r="Q51" i="5"/>
  <c r="AI51" i="5"/>
  <c r="BG51" i="5"/>
  <c r="AW56" i="5"/>
  <c r="BF61" i="5"/>
  <c r="BJ61" i="5"/>
  <c r="P66" i="5"/>
  <c r="AH66" i="5"/>
  <c r="Q6" i="5"/>
  <c r="AW15" i="5"/>
  <c r="AW21" i="5"/>
  <c r="AW31" i="5"/>
  <c r="BG36" i="5"/>
  <c r="AI41" i="5"/>
  <c r="AI56" i="5"/>
  <c r="H61" i="5"/>
  <c r="Z61" i="5"/>
  <c r="BH6" i="5"/>
  <c r="BG12" i="5"/>
  <c r="BG18" i="5"/>
  <c r="BG26" i="5"/>
  <c r="BH3" i="4"/>
  <c r="BE3" i="4"/>
  <c r="AY2" i="4"/>
  <c r="AV3" i="4"/>
  <c r="AV2" i="4"/>
  <c r="AP3" i="4"/>
  <c r="AO2" i="4"/>
  <c r="AM3" i="4"/>
  <c r="AM2" i="4"/>
  <c r="AG3" i="4"/>
  <c r="AD3" i="4"/>
  <c r="AF2" i="4"/>
  <c r="AD2" i="4"/>
  <c r="X3" i="4"/>
  <c r="U3" i="4"/>
  <c r="W2" i="4"/>
  <c r="U2" i="4"/>
  <c r="O3" i="4"/>
  <c r="N2" i="4"/>
  <c r="L3" i="4"/>
  <c r="L2" i="4"/>
  <c r="AX18" i="5" l="1"/>
  <c r="BK46" i="5"/>
  <c r="AX46" i="5"/>
  <c r="BH66" i="5"/>
  <c r="BK9" i="5"/>
  <c r="H66" i="5"/>
  <c r="AX21" i="5"/>
  <c r="BK21" i="5"/>
  <c r="BK41" i="5"/>
  <c r="AX41" i="5"/>
  <c r="BA46" i="5"/>
  <c r="BL46" i="5"/>
  <c r="AX15" i="5"/>
  <c r="BK15" i="5"/>
  <c r="BG66" i="5"/>
  <c r="Q66" i="5"/>
  <c r="AZ31" i="5"/>
  <c r="BK31" i="5"/>
  <c r="AX31" i="5"/>
  <c r="BI66" i="5"/>
  <c r="AI66" i="5"/>
  <c r="BK56" i="5"/>
  <c r="AX56" i="5"/>
  <c r="AZ6" i="5"/>
  <c r="BK6" i="5"/>
  <c r="AX6" i="5"/>
  <c r="AZ51" i="5"/>
  <c r="Z41" i="4"/>
  <c r="AQ61" i="4"/>
  <c r="AH61" i="4"/>
  <c r="Y61" i="4"/>
  <c r="P61" i="4"/>
  <c r="G61" i="4"/>
  <c r="BF61" i="4" s="1"/>
  <c r="AQ56" i="4"/>
  <c r="AH56" i="4"/>
  <c r="Y56" i="4"/>
  <c r="P56" i="4"/>
  <c r="G56" i="4"/>
  <c r="BF56" i="4" s="1"/>
  <c r="AQ51" i="4"/>
  <c r="AH51" i="4"/>
  <c r="Y51" i="4"/>
  <c r="P51" i="4"/>
  <c r="G51" i="4"/>
  <c r="AQ46" i="4"/>
  <c r="AH46" i="4"/>
  <c r="Y46" i="4"/>
  <c r="P46" i="4"/>
  <c r="G46" i="4"/>
  <c r="BF46" i="4" s="1"/>
  <c r="AQ41" i="4"/>
  <c r="AH41" i="4"/>
  <c r="BI41" i="4" s="1"/>
  <c r="Y41" i="4"/>
  <c r="BH41" i="4" s="1"/>
  <c r="P41" i="4"/>
  <c r="G41" i="4"/>
  <c r="BF41" i="4" s="1"/>
  <c r="AQ36" i="4"/>
  <c r="BJ36" i="4" s="1"/>
  <c r="AH36" i="4"/>
  <c r="Y36" i="4"/>
  <c r="P36" i="4"/>
  <c r="BG36" i="4" s="1"/>
  <c r="G36" i="4"/>
  <c r="BF36" i="4" s="1"/>
  <c r="AQ31" i="4"/>
  <c r="AH31" i="4"/>
  <c r="Y31" i="4"/>
  <c r="P31" i="4"/>
  <c r="G31" i="4"/>
  <c r="AQ26" i="4"/>
  <c r="AH26" i="4"/>
  <c r="Y26" i="4"/>
  <c r="P26" i="4"/>
  <c r="G26" i="4"/>
  <c r="AQ21" i="4"/>
  <c r="AH21" i="4"/>
  <c r="BI21" i="4" s="1"/>
  <c r="Y21" i="4"/>
  <c r="BH21" i="4" s="1"/>
  <c r="P21" i="4"/>
  <c r="G21" i="4"/>
  <c r="AQ18" i="4"/>
  <c r="AH18" i="4"/>
  <c r="Y18" i="4"/>
  <c r="P18" i="4"/>
  <c r="G18" i="4"/>
  <c r="AQ15" i="4"/>
  <c r="AH15" i="4"/>
  <c r="Y15" i="4"/>
  <c r="P15" i="4"/>
  <c r="BG15" i="4" s="1"/>
  <c r="G15" i="4"/>
  <c r="AQ12" i="4"/>
  <c r="AH12" i="4"/>
  <c r="Y12" i="4"/>
  <c r="P12" i="4"/>
  <c r="G12" i="4"/>
  <c r="AQ9" i="4"/>
  <c r="AH9" i="4"/>
  <c r="BI9" i="4" s="1"/>
  <c r="Y9" i="4"/>
  <c r="BH9" i="4" s="1"/>
  <c r="P9" i="4"/>
  <c r="G9" i="4"/>
  <c r="AQ6" i="4"/>
  <c r="BJ6" i="4" s="1"/>
  <c r="AH6" i="4"/>
  <c r="BI6" i="4" s="1"/>
  <c r="Y6" i="4"/>
  <c r="BH6" i="4" s="1"/>
  <c r="P6" i="4"/>
  <c r="G6" i="4"/>
  <c r="BF6" i="4" s="1"/>
  <c r="AP1" i="4"/>
  <c r="BJ5" i="4" s="1"/>
  <c r="AG1" i="4"/>
  <c r="BI5" i="4" s="1"/>
  <c r="X1" i="4"/>
  <c r="BH5" i="4" s="1"/>
  <c r="O1" i="4"/>
  <c r="BG5" i="4" s="1"/>
  <c r="F1" i="4"/>
  <c r="BF5" i="4" s="1"/>
  <c r="BA51" i="5" l="1"/>
  <c r="BL51" i="5"/>
  <c r="BL31" i="5"/>
  <c r="BA31" i="5"/>
  <c r="BA6" i="5"/>
  <c r="BL6" i="5"/>
  <c r="AZ66" i="5"/>
  <c r="BA66" i="5" s="1"/>
  <c r="AI41" i="4"/>
  <c r="Q15" i="4"/>
  <c r="AR36" i="4"/>
  <c r="Z21" i="4"/>
  <c r="AR9" i="4"/>
  <c r="BJ9" i="4"/>
  <c r="H21" i="4"/>
  <c r="BF21" i="4"/>
  <c r="Z51" i="4"/>
  <c r="BH51" i="4"/>
  <c r="Q9" i="4"/>
  <c r="BG9" i="4"/>
  <c r="AI15" i="4"/>
  <c r="BI15" i="4"/>
  <c r="Z18" i="4"/>
  <c r="BH18" i="4"/>
  <c r="H26" i="4"/>
  <c r="BF26" i="4"/>
  <c r="AI31" i="4"/>
  <c r="BI31" i="4"/>
  <c r="Q41" i="4"/>
  <c r="BG41" i="4"/>
  <c r="AR46" i="4"/>
  <c r="BJ46" i="4"/>
  <c r="AI51" i="4"/>
  <c r="BI51" i="4"/>
  <c r="Q61" i="4"/>
  <c r="BG61" i="4"/>
  <c r="Q12" i="4"/>
  <c r="BG12" i="4"/>
  <c r="H15" i="4"/>
  <c r="BF15" i="4"/>
  <c r="AR15" i="4"/>
  <c r="BJ15" i="4"/>
  <c r="AI18" i="4"/>
  <c r="BI18" i="4"/>
  <c r="Q26" i="4"/>
  <c r="BG26" i="4"/>
  <c r="H31" i="4"/>
  <c r="BF31" i="4"/>
  <c r="AR31" i="4"/>
  <c r="BJ31" i="4"/>
  <c r="AI36" i="4"/>
  <c r="BI36" i="4"/>
  <c r="Q46" i="4"/>
  <c r="BG46" i="4"/>
  <c r="H51" i="4"/>
  <c r="BF51" i="4"/>
  <c r="AR51" i="4"/>
  <c r="BJ51" i="4"/>
  <c r="AI56" i="4"/>
  <c r="BI56" i="4"/>
  <c r="Z61" i="4"/>
  <c r="BH61" i="4"/>
  <c r="Q36" i="4"/>
  <c r="AI9" i="4"/>
  <c r="Q6" i="4"/>
  <c r="BG6" i="4"/>
  <c r="AI12" i="4"/>
  <c r="BI12" i="4"/>
  <c r="AR21" i="4"/>
  <c r="BJ21" i="4"/>
  <c r="AR41" i="4"/>
  <c r="BJ41" i="4"/>
  <c r="Q56" i="4"/>
  <c r="BG56" i="4"/>
  <c r="H12" i="4"/>
  <c r="BF12" i="4"/>
  <c r="Z12" i="4"/>
  <c r="BH12" i="4"/>
  <c r="H18" i="4"/>
  <c r="BF18" i="4"/>
  <c r="AR18" i="4"/>
  <c r="BJ18" i="4"/>
  <c r="Z26" i="4"/>
  <c r="BH26" i="4"/>
  <c r="Q31" i="4"/>
  <c r="BG31" i="4"/>
  <c r="Z46" i="4"/>
  <c r="BH46" i="4"/>
  <c r="Q51" i="4"/>
  <c r="BG51" i="4"/>
  <c r="AR56" i="4"/>
  <c r="BJ56" i="4"/>
  <c r="AI61" i="4"/>
  <c r="BI61" i="4"/>
  <c r="Z9" i="4"/>
  <c r="AI21" i="4"/>
  <c r="Q18" i="4"/>
  <c r="BG18" i="4"/>
  <c r="AR61" i="4"/>
  <c r="BJ61" i="4"/>
  <c r="H9" i="4"/>
  <c r="BF9" i="4"/>
  <c r="Z15" i="4"/>
  <c r="BH15" i="4"/>
  <c r="AI26" i="4"/>
  <c r="BI26" i="4"/>
  <c r="Z31" i="4"/>
  <c r="BH31" i="4"/>
  <c r="AI46" i="4"/>
  <c r="BI46" i="4"/>
  <c r="AR12" i="4"/>
  <c r="BJ12" i="4"/>
  <c r="Q21" i="4"/>
  <c r="BG21" i="4"/>
  <c r="AR26" i="4"/>
  <c r="BJ26" i="4"/>
  <c r="Z36" i="4"/>
  <c r="BH36" i="4"/>
  <c r="Z56" i="4"/>
  <c r="BH56" i="4"/>
  <c r="AW41" i="4"/>
  <c r="AW61" i="4"/>
  <c r="AH66" i="4"/>
  <c r="AW36" i="4"/>
  <c r="AW56" i="4"/>
  <c r="AQ66" i="4"/>
  <c r="Y66" i="4"/>
  <c r="AW6" i="4"/>
  <c r="AR6" i="4"/>
  <c r="AI6" i="4"/>
  <c r="Z6" i="4"/>
  <c r="AW46" i="4"/>
  <c r="BK46" i="4" s="1"/>
  <c r="P66" i="4"/>
  <c r="H46" i="4"/>
  <c r="H41" i="4"/>
  <c r="H36" i="4"/>
  <c r="AW31" i="4"/>
  <c r="BK31" i="4" s="1"/>
  <c r="AW26" i="4"/>
  <c r="AW18" i="4"/>
  <c r="AW15" i="4"/>
  <c r="AW12" i="4"/>
  <c r="AW9" i="4"/>
  <c r="H6" i="4"/>
  <c r="H61" i="4"/>
  <c r="H56" i="4"/>
  <c r="AW51" i="4"/>
  <c r="BK51" i="4" s="1"/>
  <c r="AW21" i="4"/>
  <c r="G66" i="4"/>
  <c r="BL66" i="5" l="1"/>
  <c r="AI66" i="4"/>
  <c r="BI66" i="4"/>
  <c r="AX26" i="4"/>
  <c r="BK26" i="4"/>
  <c r="AR66" i="4"/>
  <c r="BJ66" i="4"/>
  <c r="AX61" i="4"/>
  <c r="BK61" i="4"/>
  <c r="AX12" i="4"/>
  <c r="BK12" i="4"/>
  <c r="AX56" i="4"/>
  <c r="BK56" i="4"/>
  <c r="H66" i="4"/>
  <c r="BF66" i="4"/>
  <c r="AX15" i="4"/>
  <c r="BK15" i="4"/>
  <c r="AX6" i="4"/>
  <c r="BK6" i="4"/>
  <c r="AX36" i="4"/>
  <c r="BK36" i="4"/>
  <c r="AX21" i="4"/>
  <c r="BK21" i="4"/>
  <c r="Z66" i="4"/>
  <c r="BH66" i="4"/>
  <c r="AX18" i="4"/>
  <c r="BK18" i="4"/>
  <c r="AX9" i="4"/>
  <c r="BK9" i="4"/>
  <c r="Q66" i="4"/>
  <c r="BG66" i="4"/>
  <c r="AX41" i="4"/>
  <c r="BK41" i="4"/>
  <c r="AZ31" i="4"/>
  <c r="AX31" i="4"/>
  <c r="AZ51" i="4"/>
  <c r="AX51" i="4"/>
  <c r="AZ46" i="4"/>
  <c r="AX46" i="4"/>
  <c r="AZ6" i="4"/>
  <c r="BL6" i="4" s="1"/>
  <c r="D9" i="1"/>
  <c r="P9" i="1"/>
  <c r="M9" i="1"/>
  <c r="J9" i="1"/>
  <c r="G9" i="1"/>
  <c r="BA51" i="4" l="1"/>
  <c r="BL51" i="4"/>
  <c r="BA46" i="4"/>
  <c r="BL46" i="4"/>
  <c r="BA31" i="4"/>
  <c r="BL31" i="4"/>
  <c r="BL66" i="4" s="1"/>
  <c r="AZ66" i="4"/>
  <c r="BA66" i="4" s="1"/>
  <c r="BA6" i="4"/>
  <c r="Q24" i="1"/>
  <c r="R24" i="1" s="1"/>
  <c r="H24" i="1"/>
  <c r="I24" i="1" s="1"/>
  <c r="K24" i="1"/>
  <c r="L24" i="1" s="1"/>
  <c r="N24" i="1"/>
  <c r="O24" i="1" s="1"/>
  <c r="U11" i="1"/>
  <c r="T15" i="1"/>
  <c r="U18" i="1"/>
  <c r="W20" i="1"/>
  <c r="U21" i="1"/>
  <c r="U22" i="1"/>
  <c r="E24" i="1"/>
  <c r="F24" i="1" s="1"/>
  <c r="W21" i="1" l="1"/>
  <c r="W17" i="1"/>
  <c r="X17" i="1" s="1"/>
  <c r="W10" i="1"/>
  <c r="X10" i="1" s="1"/>
  <c r="W25" i="1" l="1"/>
  <c r="X25" i="1" s="1"/>
</calcChain>
</file>

<file path=xl/sharedStrings.xml><?xml version="1.0" encoding="utf-8"?>
<sst xmlns="http://schemas.openxmlformats.org/spreadsheetml/2006/main" count="593" uniqueCount="154">
  <si>
    <t>分類</t>
  </si>
  <si>
    <t>項目</t>
  </si>
  <si>
    <t>活動</t>
  </si>
  <si>
    <t>NDT協会の会員，NDT及びそれに関連する科学及び技術を対象としたセミナ，シンポジウム，会議及び／又はコースに出席</t>
  </si>
  <si>
    <t>国際及び国内の標準化委員会への出席</t>
  </si>
  <si>
    <t>標準化委員会の主催</t>
  </si>
  <si>
    <t>上記2.1以外のNDT委員会への出席</t>
  </si>
  <si>
    <t>上記2.1以外のNDT委員会の主催</t>
  </si>
  <si>
    <t>NDT関連のワーキンググループ会合への出席</t>
  </si>
  <si>
    <t>NDT関連のワーキンググループの主催</t>
  </si>
  <si>
    <t>NDT関連の技術的若しくは科学的貢献又は出版</t>
  </si>
  <si>
    <t>発刊されたNDT関連研究業務</t>
  </si>
  <si>
    <t>NDT研究活動</t>
  </si>
  <si>
    <t>NDT技術指導員（2時間当たり）及び／又はNDT試験員（試験1回当たり）</t>
  </si>
  <si>
    <t>NDT設備，NDT訓練センター若しくはNDT試験設備における活動又はNDTエンジニアリングのための活動（JIS Z 2305:2013附属書E参照）（各通年）</t>
  </si>
  <si>
    <t>顧客に関連した苦情処理</t>
  </si>
  <si>
    <t>NDTの適用に関する開発</t>
  </si>
  <si>
    <t>会議・委員会等</t>
    <rPh sb="0" eb="2">
      <t>カイギ</t>
    </rPh>
    <rPh sb="3" eb="6">
      <t>イインカイ</t>
    </rPh>
    <rPh sb="6" eb="7">
      <t>トウ</t>
    </rPh>
    <phoneticPr fontId="2"/>
  </si>
  <si>
    <t>研究活動等</t>
    <rPh sb="0" eb="2">
      <t>ケンキュウ</t>
    </rPh>
    <rPh sb="2" eb="4">
      <t>カツドウ</t>
    </rPh>
    <rPh sb="4" eb="5">
      <t>トウ</t>
    </rPh>
    <phoneticPr fontId="2"/>
  </si>
  <si>
    <t>指導員・試験員</t>
    <rPh sb="0" eb="3">
      <t>シドウイン</t>
    </rPh>
    <rPh sb="4" eb="6">
      <t>シケン</t>
    </rPh>
    <rPh sb="6" eb="7">
      <t>イン</t>
    </rPh>
    <phoneticPr fontId="2"/>
  </si>
  <si>
    <t>専門的な活動</t>
    <rPh sb="0" eb="3">
      <t>センモンテキ</t>
    </rPh>
    <rPh sb="4" eb="6">
      <t>カツドウ</t>
    </rPh>
    <phoneticPr fontId="2"/>
  </si>
  <si>
    <t>年間合計ポイント</t>
    <rPh sb="0" eb="2">
      <t>ネンカン</t>
    </rPh>
    <rPh sb="2" eb="4">
      <t>ゴウケイ</t>
    </rPh>
    <phoneticPr fontId="2"/>
  </si>
  <si>
    <t>↓</t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</si>
  <si>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</si>
  <si>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</si>
  <si>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印</t>
    <rPh sb="0" eb="1">
      <t>イン</t>
    </rPh>
    <phoneticPr fontId="2"/>
  </si>
  <si>
    <t xml:space="preserve">         下表にクレジットシステム申請時までの５年間の年度が表示されます（年度の期間：4月1日～3月31日）。</t>
    <rPh sb="9" eb="11">
      <t>カヒョウ</t>
    </rPh>
    <rPh sb="21" eb="23">
      <t>シンセイ</t>
    </rPh>
    <rPh sb="23" eb="24">
      <t>トキ</t>
    </rPh>
    <rPh sb="28" eb="29">
      <t>ネン</t>
    </rPh>
    <rPh sb="29" eb="30">
      <t>カン</t>
    </rPh>
    <rPh sb="31" eb="33">
      <t>ネンド</t>
    </rPh>
    <rPh sb="34" eb="36">
      <t>ヒョウジ</t>
    </rPh>
    <rPh sb="41" eb="43">
      <t>ネンド</t>
    </rPh>
    <rPh sb="44" eb="46">
      <t>キカン</t>
    </rPh>
    <rPh sb="48" eb="49">
      <t>ガツ</t>
    </rPh>
    <rPh sb="50" eb="51">
      <t>ニチ</t>
    </rPh>
    <rPh sb="53" eb="54">
      <t>ガツ</t>
    </rPh>
    <rPh sb="56" eb="57">
      <t>ニチ</t>
    </rPh>
    <phoneticPr fontId="2"/>
  </si>
  <si>
    <r>
      <t>黄色網掛け枠内の「</t>
    </r>
    <r>
      <rPr>
        <b/>
        <sz val="10"/>
        <color rgb="FFFF0000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2"/>
        <scheme val="minor"/>
      </rPr>
      <t>」が表示されないように5年間の活動を選択してください。</t>
    </r>
    <rPh sb="0" eb="2">
      <t>キイロ</t>
    </rPh>
    <rPh sb="2" eb="4">
      <t>アミカ</t>
    </rPh>
    <rPh sb="12" eb="14">
      <t>ヒョウジ</t>
    </rPh>
    <rPh sb="22" eb="23">
      <t>ネン</t>
    </rPh>
    <rPh sb="23" eb="24">
      <t>カン</t>
    </rPh>
    <rPh sb="25" eb="27">
      <t>カツドウ</t>
    </rPh>
    <rPh sb="28" eb="30">
      <t>センタク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</si>
  <si>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</si>
  <si>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</si>
  <si>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</si>
  <si>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活動</t>
    <rPh sb="0" eb="2">
      <t>カツドウ</t>
    </rPh>
    <phoneticPr fontId="2"/>
  </si>
  <si>
    <t>書類番号</t>
    <rPh sb="0" eb="2">
      <t>ショルイ</t>
    </rPh>
    <rPh sb="2" eb="4">
      <t>バンゴウ</t>
    </rPh>
    <phoneticPr fontId="2"/>
  </si>
  <si>
    <t>項目計</t>
    <rPh sb="0" eb="2">
      <t>コウモク</t>
    </rPh>
    <rPh sb="2" eb="3">
      <t>ケイ</t>
    </rPh>
    <phoneticPr fontId="2"/>
  </si>
  <si>
    <t>専門的な活動（NDT業務全般）</t>
    <rPh sb="0" eb="3">
      <t>センモンテキ</t>
    </rPh>
    <rPh sb="4" eb="6">
      <t>カツドウ</t>
    </rPh>
    <rPh sb="10" eb="12">
      <t>ギョウム</t>
    </rPh>
    <rPh sb="12" eb="14">
      <t>ゼンパン</t>
    </rPh>
    <phoneticPr fontId="2"/>
  </si>
  <si>
    <t>ﾎﾟｲﾝﾄ数</t>
    <rPh sb="5" eb="6">
      <t>スウ</t>
    </rPh>
    <phoneticPr fontId="2"/>
  </si>
  <si>
    <t>NDT協会の会員，NDT及びそれに関連する科学及び技術を対象としたセミナ，シンポジウム，会議及び／又はコースに出席</t>
    <phoneticPr fontId="2"/>
  </si>
  <si>
    <t>国際及び国内の標準化委員会への出席</t>
    <phoneticPr fontId="2"/>
  </si>
  <si>
    <t>標準化委員会の主催</t>
    <phoneticPr fontId="2"/>
  </si>
  <si>
    <t>上記2.1以外のNDT委員会への出席</t>
    <phoneticPr fontId="2"/>
  </si>
  <si>
    <t>上記2.1以外のNDT委員会の主催</t>
    <phoneticPr fontId="2"/>
  </si>
  <si>
    <t>NDT関連のワーキンググループ会合への出席</t>
    <phoneticPr fontId="2"/>
  </si>
  <si>
    <t>NDT関連のワーキンググループの主催</t>
    <phoneticPr fontId="2"/>
  </si>
  <si>
    <t>NDT関連の技術的若しくは科学的貢献又は出版</t>
    <phoneticPr fontId="2"/>
  </si>
  <si>
    <t>発刊されたNDT関連研究業務</t>
    <phoneticPr fontId="2"/>
  </si>
  <si>
    <t>NDT研究活動</t>
    <phoneticPr fontId="2"/>
  </si>
  <si>
    <t>NDT技術指導員（2時間当たり）及び／又はNDT試験員（試験1回当たり）</t>
    <phoneticPr fontId="2"/>
  </si>
  <si>
    <t>NDT設備，NDT訓練センター若しくはNDT試験設備における活動又はNDTエンジニアリングのための活動（JIS Z 2305:2013附属書E参照）（各通年）</t>
    <phoneticPr fontId="2"/>
  </si>
  <si>
    <t>顧客に関連した苦情処理</t>
    <phoneticPr fontId="2"/>
  </si>
  <si>
    <t>NDTの適用に関する開発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</si>
  <si>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</si>
  <si>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</si>
  <si>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</si>
  <si>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</si>
  <si>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</si>
  <si>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</si>
  <si>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</si>
  <si>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</si>
  <si>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</si>
  <si>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</si>
  <si>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</si>
  <si>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</si>
  <si>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</si>
  <si>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</si>
  <si>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</si>
  <si>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</si>
  <si>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</si>
  <si>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</si>
  <si>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</si>
  <si>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</si>
  <si>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</si>
  <si>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</si>
  <si>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</si>
  <si>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</si>
  <si>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3-1</t>
    <phoneticPr fontId="2"/>
  </si>
  <si>
    <t>4-1</t>
    <phoneticPr fontId="2"/>
  </si>
  <si>
    <t>5-1</t>
    <phoneticPr fontId="2"/>
  </si>
  <si>
    <t>3-2</t>
    <phoneticPr fontId="2"/>
  </si>
  <si>
    <t>4-2</t>
    <phoneticPr fontId="2"/>
  </si>
  <si>
    <t>3-3</t>
    <phoneticPr fontId="2"/>
  </si>
  <si>
    <t>3-4</t>
    <phoneticPr fontId="2"/>
  </si>
  <si>
    <t>5年間の項目計</t>
    <rPh sb="1" eb="2">
      <t>ネン</t>
    </rPh>
    <rPh sb="2" eb="3">
      <t>カン</t>
    </rPh>
    <rPh sb="4" eb="6">
      <t>コウモク</t>
    </rPh>
    <rPh sb="6" eb="7">
      <t>ケイ</t>
    </rPh>
    <phoneticPr fontId="2"/>
  </si>
  <si>
    <t>5年間の分類計</t>
    <rPh sb="1" eb="2">
      <t>ネン</t>
    </rPh>
    <rPh sb="2" eb="3">
      <t>カン</t>
    </rPh>
    <rPh sb="4" eb="6">
      <t>ブンルイ</t>
    </rPh>
    <rPh sb="6" eb="7">
      <t>ケイ</t>
    </rPh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</si>
  <si>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</si>
  <si>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</si>
  <si>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</si>
  <si>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</si>
  <si>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</si>
  <si>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4-3</t>
    <phoneticPr fontId="2"/>
  </si>
  <si>
    <t>4-4</t>
    <phoneticPr fontId="2"/>
  </si>
  <si>
    <t>4-5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</si>
  <si>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</si>
  <si>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</si>
  <si>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</si>
  <si>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</si>
  <si>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</si>
  <si>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</si>
  <si>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</si>
  <si>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</si>
  <si>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</si>
  <si>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</si>
  <si>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5年 項目計</t>
    <rPh sb="1" eb="2">
      <t>ネン</t>
    </rPh>
    <rPh sb="3" eb="5">
      <t>コウモク</t>
    </rPh>
    <rPh sb="5" eb="6">
      <t>ケイ</t>
    </rPh>
    <phoneticPr fontId="2"/>
  </si>
  <si>
    <t>5年 分類計</t>
    <rPh sb="1" eb="2">
      <t>ネン</t>
    </rPh>
    <rPh sb="3" eb="5">
      <t>ブンルイ</t>
    </rPh>
    <rPh sb="5" eb="6">
      <t>ケイ</t>
    </rPh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</si>
  <si>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</si>
  <si>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</si>
  <si>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</si>
  <si>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勤務先名・
所属・役職</t>
    <rPh sb="0" eb="3">
      <t>キンムサキ</t>
    </rPh>
    <rPh sb="3" eb="4">
      <t>メイ</t>
    </rPh>
    <rPh sb="6" eb="8">
      <t>ショゾク</t>
    </rPh>
    <rPh sb="9" eb="11">
      <t>ヤクショク</t>
    </rPh>
    <phoneticPr fontId="2"/>
  </si>
  <si>
    <t>勤務先所在地
TEL</t>
    <rPh sb="0" eb="3">
      <t>キンムサキ</t>
    </rPh>
    <rPh sb="3" eb="6">
      <t>ショザイチ</t>
    </rPh>
    <phoneticPr fontId="2"/>
  </si>
  <si>
    <t>雇用責任者
証明日</t>
    <rPh sb="0" eb="2">
      <t>コヨウ</t>
    </rPh>
    <rPh sb="2" eb="5">
      <t>セキニンシャ</t>
    </rPh>
    <rPh sb="6" eb="8">
      <t>ショウメイ</t>
    </rPh>
    <rPh sb="8" eb="9">
      <t>ビ</t>
    </rPh>
    <phoneticPr fontId="2"/>
  </si>
  <si>
    <t>雇用責任者氏名
押印</t>
    <rPh sb="0" eb="2">
      <t>コヨウ</t>
    </rPh>
    <rPh sb="2" eb="4">
      <t>セキニン</t>
    </rPh>
    <rPh sb="4" eb="5">
      <t>シャ</t>
    </rPh>
    <rPh sb="5" eb="7">
      <t>シメイ</t>
    </rPh>
    <rPh sb="8" eb="10">
      <t>オウイン</t>
    </rPh>
    <phoneticPr fontId="2"/>
  </si>
  <si>
    <t>申請者自筆署名
押印</t>
    <rPh sb="0" eb="3">
      <t>シンセイシャ</t>
    </rPh>
    <rPh sb="3" eb="5">
      <t>ジヒツ</t>
    </rPh>
    <rPh sb="5" eb="7">
      <t>ショメイ</t>
    </rPh>
    <rPh sb="8" eb="10">
      <t>オウイン</t>
    </rPh>
    <phoneticPr fontId="2"/>
  </si>
  <si>
    <t>印</t>
    <rPh sb="0" eb="1">
      <t>イン</t>
    </rPh>
    <phoneticPr fontId="2"/>
  </si>
  <si>
    <t>JIS Z 2305:2013クレジットシステム ポイント集計表＜１＞</t>
    <rPh sb="29" eb="31">
      <t>シュウケイ</t>
    </rPh>
    <rPh sb="31" eb="32">
      <t>ヒョウ</t>
    </rPh>
    <phoneticPr fontId="2"/>
  </si>
  <si>
    <t>氏名</t>
    <rPh sb="0" eb="2">
      <t>シメイ</t>
    </rPh>
    <phoneticPr fontId="2"/>
  </si>
  <si>
    <t>JIS Z 2305:2013クレジットシステム ポイント集計表＜２＞</t>
    <rPh sb="29" eb="31">
      <t>シュウケイ</t>
    </rPh>
    <rPh sb="31" eb="32">
      <t>ヒョウ</t>
    </rPh>
    <phoneticPr fontId="2"/>
  </si>
  <si>
    <t>非破壊  太郎</t>
    <rPh sb="0" eb="3">
      <t>ヒハカイ</t>
    </rPh>
    <rPh sb="5" eb="7">
      <t>タロウ</t>
    </rPh>
    <phoneticPr fontId="2"/>
  </si>
  <si>
    <t>Ｐ１２３４５６７８</t>
    <phoneticPr fontId="2"/>
  </si>
  <si>
    <t>ＵＴ</t>
    <phoneticPr fontId="2"/>
  </si>
  <si>
    <t>JIS Z 2305:2013クレジットシステム ポイント集計表＜３＞</t>
    <rPh sb="29" eb="31">
      <t>シュウケイ</t>
    </rPh>
    <rPh sb="31" eb="32">
      <t>ヒョウ</t>
    </rPh>
    <phoneticPr fontId="2"/>
  </si>
  <si>
    <t>JIS Z 2305:2013クレジットシステム ポイント集計表＜４＞</t>
    <rPh sb="29" eb="31">
      <t>シュウケイ</t>
    </rPh>
    <rPh sb="31" eb="32">
      <t>ヒョウ</t>
    </rPh>
    <phoneticPr fontId="2"/>
  </si>
  <si>
    <t>JIS Z 2305:2013クレジットシステム ポイント集計表＜５＞</t>
    <rPh sb="29" eb="31">
      <t>シュウケイ</t>
    </rPh>
    <rPh sb="31" eb="32">
      <t>ヒョウ</t>
    </rPh>
    <phoneticPr fontId="2"/>
  </si>
  <si>
    <t>年間最大ﾎﾟｲﾝﾄ</t>
    <rPh sb="0" eb="2">
      <t>ネンカン</t>
    </rPh>
    <rPh sb="2" eb="4">
      <t>サイダイ</t>
    </rPh>
    <phoneticPr fontId="2"/>
  </si>
  <si>
    <t>項目別5年間最大ﾎﾟｲﾝﾄ</t>
    <rPh sb="0" eb="2">
      <t>コウモク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</si>
  <si>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分類別5年間最大ﾎﾟｲﾝﾄ</t>
    <rPh sb="0" eb="2">
      <t>ブンルイ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</si>
  <si>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ﾚﾍﾞﾙ3資格有効期限</t>
    <rPh sb="5" eb="7">
      <t>シカク</t>
    </rPh>
    <rPh sb="7" eb="9">
      <t>ユウコウ</t>
    </rPh>
    <rPh sb="9" eb="11">
      <t>キゲン</t>
    </rPh>
    <phoneticPr fontId="2"/>
  </si>
  <si>
    <t>ﾚﾍﾞﾙ3資格有効期限</t>
    <phoneticPr fontId="2"/>
  </si>
  <si>
    <t>年間最大合計ﾎﾟｲﾝﾄ（25ﾎﾟｲﾝﾄ以内）</t>
    <rPh sb="0" eb="2">
      <t>ネンカン</t>
    </rPh>
    <rPh sb="2" eb="4">
      <t>サイダイ</t>
    </rPh>
    <rPh sb="4" eb="6">
      <t>ゴウケイ</t>
    </rPh>
    <rPh sb="19" eb="21">
      <t>イナイ</t>
    </rPh>
    <phoneticPr fontId="2"/>
  </si>
  <si>
    <t>5年間合計ポイント（70ポイント以上）</t>
    <rPh sb="16" eb="18">
      <t>イジョウ</t>
    </rPh>
    <phoneticPr fontId="2"/>
  </si>
  <si>
    <t>提出日（西暦）</t>
    <rPh sb="0" eb="2">
      <t>テイシュツ</t>
    </rPh>
    <rPh sb="2" eb="3">
      <t>ビ</t>
    </rPh>
    <rPh sb="4" eb="6">
      <t>セイレキ</t>
    </rPh>
    <phoneticPr fontId="2"/>
  </si>
  <si>
    <t>JIS Z 2305：2013 クレジットシステム ポイント取得計画作成用シート</t>
    <rPh sb="30" eb="32">
      <t>シュトク</t>
    </rPh>
    <rPh sb="32" eb="34">
      <t>ケイカク</t>
    </rPh>
    <rPh sb="34" eb="37">
      <t>サクセイヨウ</t>
    </rPh>
    <phoneticPr fontId="2"/>
  </si>
  <si>
    <t>入力が可能なセルは、資格証明書有効期限とポイント記入欄の青色網掛け部分です。それ以外のセルは入力できません。</t>
    <rPh sb="0" eb="2">
      <t>ニュウリョク</t>
    </rPh>
    <rPh sb="3" eb="5">
      <t>カノウ</t>
    </rPh>
    <rPh sb="10" eb="12">
      <t>シカク</t>
    </rPh>
    <rPh sb="12" eb="14">
      <t>ショウメイ</t>
    </rPh>
    <rPh sb="14" eb="15">
      <t>ショ</t>
    </rPh>
    <rPh sb="15" eb="17">
      <t>ユウコウ</t>
    </rPh>
    <rPh sb="17" eb="19">
      <t>キゲン</t>
    </rPh>
    <rPh sb="24" eb="26">
      <t>キニュウ</t>
    </rPh>
    <rPh sb="26" eb="27">
      <t>ラン</t>
    </rPh>
    <rPh sb="28" eb="30">
      <t>アオイロ</t>
    </rPh>
    <rPh sb="30" eb="32">
      <t>アミカ</t>
    </rPh>
    <rPh sb="33" eb="35">
      <t>ブブン</t>
    </rPh>
    <rPh sb="40" eb="42">
      <t>イガイ</t>
    </rPh>
    <rPh sb="46" eb="48">
      <t>ニュウリョク</t>
    </rPh>
    <phoneticPr fontId="2"/>
  </si>
  <si>
    <t>非破壊 太郎</t>
    <rPh sb="0" eb="3">
      <t>ヒハカイ</t>
    </rPh>
    <rPh sb="4" eb="6">
      <t>タロウ</t>
    </rPh>
    <phoneticPr fontId="2"/>
  </si>
  <si>
    <t>Ｐ１２３４５６７８</t>
    <phoneticPr fontId="2"/>
  </si>
  <si>
    <t>ＲＴ</t>
    <phoneticPr fontId="2"/>
  </si>
  <si>
    <t>JIS Z 2305:2013 クレジットシステム ポイント集計表＜5年集計＞</t>
    <rPh sb="30" eb="32">
      <t>シュウケイ</t>
    </rPh>
    <rPh sb="35" eb="36">
      <t>ネン</t>
    </rPh>
    <rPh sb="36" eb="38">
      <t>シュウケイ</t>
    </rPh>
    <phoneticPr fontId="2"/>
  </si>
  <si>
    <t>JIS Z 2305:2013 クレジットシステム5年項目計及び分類計</t>
    <rPh sb="26" eb="27">
      <t>ネン</t>
    </rPh>
    <rPh sb="27" eb="29">
      <t>コウモク</t>
    </rPh>
    <rPh sb="29" eb="30">
      <t>ケイ</t>
    </rPh>
    <rPh sb="30" eb="31">
      <t>オヨ</t>
    </rPh>
    <rPh sb="32" eb="34">
      <t>ブンルイ</t>
    </rPh>
    <rPh sb="34" eb="35">
      <t>ケイ</t>
    </rPh>
    <phoneticPr fontId="2"/>
  </si>
  <si>
    <t>JIS Z 2305:2013 クレジットシステム ポイント集計表＜5年集計＞</t>
    <rPh sb="30" eb="32">
      <t>シュウケイ</t>
    </rPh>
    <rPh sb="32" eb="33">
      <t>ヒョウ</t>
    </rPh>
    <rPh sb="35" eb="36">
      <t>ネン</t>
    </rPh>
    <rPh sb="36" eb="38">
      <t>シュウケイ</t>
    </rPh>
    <phoneticPr fontId="2"/>
  </si>
  <si>
    <t>3≧</t>
    <phoneticPr fontId="2"/>
  </si>
  <si>
    <t>5≧</t>
    <phoneticPr fontId="2"/>
  </si>
  <si>
    <t>6≧</t>
    <phoneticPr fontId="2"/>
  </si>
  <si>
    <t>10≧</t>
    <phoneticPr fontId="2"/>
  </si>
  <si>
    <t>25≧</t>
    <phoneticPr fontId="2"/>
  </si>
  <si>
    <t>8≧</t>
    <phoneticPr fontId="2"/>
  </si>
  <si>
    <t>15≧</t>
    <phoneticPr fontId="2"/>
  </si>
  <si>
    <t>20≧</t>
  </si>
  <si>
    <t>20≧</t>
    <phoneticPr fontId="2"/>
  </si>
  <si>
    <t>30≧</t>
  </si>
  <si>
    <t>30≧</t>
    <phoneticPr fontId="2"/>
  </si>
  <si>
    <t>40≧</t>
    <phoneticPr fontId="2"/>
  </si>
  <si>
    <t>50≧</t>
    <phoneticPr fontId="2"/>
  </si>
  <si>
    <t>70≦</t>
    <phoneticPr fontId="2"/>
  </si>
  <si>
    <t>ポイント制限については青字を見るか、クレジットシステム一覧表をご覧ください。</t>
    <rPh sb="11" eb="12">
      <t>アオ</t>
    </rPh>
    <rPh sb="12" eb="13">
      <t>ジ</t>
    </rPh>
    <rPh sb="14" eb="15">
      <t>ミ</t>
    </rPh>
    <phoneticPr fontId="2"/>
  </si>
  <si>
    <t xml:space="preserve">      ★現在保有しているレベル３資格証明書の有効期限を入力してください（例：2020/9/30）⇒⇒</t>
    <rPh sb="7" eb="9">
      <t>ゲンザイ</t>
    </rPh>
    <rPh sb="9" eb="11">
      <t>ホユウ</t>
    </rPh>
    <rPh sb="19" eb="21">
      <t>シカク</t>
    </rPh>
    <rPh sb="21" eb="23">
      <t>ショウメイ</t>
    </rPh>
    <rPh sb="23" eb="24">
      <t>ショ</t>
    </rPh>
    <rPh sb="25" eb="27">
      <t>ユウコウ</t>
    </rPh>
    <rPh sb="27" eb="29">
      <t>キゲン</t>
    </rPh>
    <rPh sb="30" eb="32">
      <t>ニュウリョク</t>
    </rPh>
    <rPh sb="39" eb="40">
      <t>レイ</t>
    </rPh>
    <phoneticPr fontId="2"/>
  </si>
  <si>
    <r>
      <t>入力したポイントが最大ポイントや最小ポイント（</t>
    </r>
    <r>
      <rPr>
        <b/>
        <sz val="10"/>
        <color rgb="FF0000FF"/>
        <rFont val="ＭＳ ゴシック"/>
        <family val="3"/>
        <charset val="128"/>
      </rPr>
      <t>青字</t>
    </r>
    <r>
      <rPr>
        <sz val="10"/>
        <color theme="1"/>
        <rFont val="ＭＳ ゴシック"/>
        <family val="3"/>
        <charset val="128"/>
      </rPr>
      <t>）を満足していない場合、黄色網掛け枠内に「</t>
    </r>
    <r>
      <rPr>
        <b/>
        <sz val="10"/>
        <color rgb="FFFF0000"/>
        <rFont val="ＭＳ ゴシック"/>
        <family val="3"/>
        <charset val="128"/>
      </rPr>
      <t>×</t>
    </r>
    <r>
      <rPr>
        <sz val="10"/>
        <color theme="1"/>
        <rFont val="ＭＳ ゴシック"/>
        <family val="3"/>
        <charset val="128"/>
      </rPr>
      <t>」が表示されます。</t>
    </r>
    <rPh sb="0" eb="2">
      <t>ニュウリョク</t>
    </rPh>
    <rPh sb="9" eb="11">
      <t>サイダイ</t>
    </rPh>
    <rPh sb="16" eb="18">
      <t>サイショウ</t>
    </rPh>
    <rPh sb="23" eb="25">
      <t>アオジ</t>
    </rPh>
    <rPh sb="27" eb="29">
      <t>マンゾク</t>
    </rPh>
    <rPh sb="34" eb="36">
      <t>バアイ</t>
    </rPh>
    <rPh sb="37" eb="39">
      <t>キイロ</t>
    </rPh>
    <rPh sb="39" eb="41">
      <t>アミカ</t>
    </rPh>
    <rPh sb="42" eb="44">
      <t>ワクナイ</t>
    </rPh>
    <rPh sb="49" eb="5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</si>
</sst>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度&quot;"/>
  </numFmts>
  <fonts count="19" x14ac:knownFonts="1"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 applyProtection="1"/>
    <xf numFmtId="0" fontId="6" fillId="0" borderId="0" xfId="0" applyFo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 applyBorder="1" applyAlignment="1">
      <alignment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7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/>
    <xf numFmtId="14" fontId="1" fillId="0" borderId="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176" fontId="1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5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right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/>
      <protection locked="0"/>
    </xf>
    <xf numFmtId="49" fontId="1" fillId="2" borderId="45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9" xfId="0" applyFont="1" applyBorder="1" applyProtection="1"/>
    <xf numFmtId="0" fontId="8" fillId="4" borderId="1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0" borderId="53" xfId="0" applyFont="1" applyFill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4" fontId="14" fillId="0" borderId="8" xfId="0" applyNumberFormat="1" applyFont="1" applyBorder="1" applyAlignment="1">
      <alignment horizontal="center" vertical="center" shrinkToFit="1"/>
    </xf>
    <xf numFmtId="14" fontId="14" fillId="0" borderId="9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19</xdr:col>
      <xdr:colOff>380999</xdr:colOff>
      <xdr:row>28</xdr:row>
      <xdr:rowOff>152400</xdr:rowOff>
    </xdr:to>
    <xdr:sp macro="" textlink="">
      <xdr:nvSpPr>
        <xdr:cNvPr id="3" name="角丸四角形 2"/>
        <xdr:cNvSpPr/>
      </xdr:nvSpPr>
      <xdr:spPr>
        <a:xfrm>
          <a:off x="2895599" y="5867400"/>
          <a:ext cx="5076825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②青色網掛けのセルに取得予定ポイントを入力します。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③黄色網掛けのセルに「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」が表示された場合、条件を満足していませんので、「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」が消えるようにポイントを変更します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190500</xdr:colOff>
      <xdr:row>0</xdr:row>
      <xdr:rowOff>38099</xdr:rowOff>
    </xdr:from>
    <xdr:to>
      <xdr:col>24</xdr:col>
      <xdr:colOff>0</xdr:colOff>
      <xdr:row>7</xdr:row>
      <xdr:rowOff>114300</xdr:rowOff>
    </xdr:to>
    <xdr:sp macro="" textlink="">
      <xdr:nvSpPr>
        <xdr:cNvPr id="23" name="角丸四角形 22"/>
        <xdr:cNvSpPr/>
      </xdr:nvSpPr>
      <xdr:spPr>
        <a:xfrm>
          <a:off x="7743825" y="38099"/>
          <a:ext cx="2200275" cy="1238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①認証資格の有効期限を入力します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。入力すると活動年度が自動的に表示されます。クレジットシステム申請日までの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年間の活動年度が対象となります。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9525</xdr:colOff>
      <xdr:row>3</xdr:row>
      <xdr:rowOff>133350</xdr:rowOff>
    </xdr:from>
    <xdr:to>
      <xdr:col>17</xdr:col>
      <xdr:colOff>190500</xdr:colOff>
      <xdr:row>5</xdr:row>
      <xdr:rowOff>152400</xdr:rowOff>
    </xdr:to>
    <xdr:cxnSp macro="">
      <xdr:nvCxnSpPr>
        <xdr:cNvPr id="25" name="直線矢印コネクタ 24"/>
        <xdr:cNvCxnSpPr>
          <a:stCxn id="23" idx="1"/>
        </xdr:cNvCxnSpPr>
      </xdr:nvCxnSpPr>
      <xdr:spPr>
        <a:xfrm flipH="1">
          <a:off x="7134225" y="657225"/>
          <a:ext cx="609600" cy="3238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1110343</xdr:colOff>
      <xdr:row>7</xdr:row>
      <xdr:rowOff>87086</xdr:rowOff>
    </xdr:from>
    <xdr:to>
      <xdr:col>5</xdr:col>
      <xdr:colOff>24493</xdr:colOff>
      <xdr:row>15</xdr:row>
      <xdr:rowOff>104775</xdr:rowOff>
    </xdr:to>
    <xdr:sp macro="" textlink="">
      <xdr:nvSpPr>
        <xdr:cNvPr id="2" name="角丸四角形吹き出し 1"/>
        <xdr:cNvSpPr/>
      </xdr:nvSpPr>
      <xdr:spPr>
        <a:xfrm>
          <a:off x="1872343" y="1277711"/>
          <a:ext cx="3048000" cy="1160689"/>
        </a:xfrm>
        <a:prstGeom prst="wedgeRoundRectCallout">
          <a:avLst>
            <a:gd name="adj1" fmla="val 53404"/>
            <a:gd name="adj2" fmla="val -103396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①レベル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資格証明書の有効期限を入力します。入力すると活動年度が自動的に表示されます。クレジットシステム申請日までの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年間の活動年度が対象となります。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1266825</xdr:colOff>
      <xdr:row>27</xdr:row>
      <xdr:rowOff>123825</xdr:rowOff>
    </xdr:from>
    <xdr:to>
      <xdr:col>5</xdr:col>
      <xdr:colOff>276225</xdr:colOff>
      <xdr:row>33</xdr:row>
      <xdr:rowOff>9525</xdr:rowOff>
    </xdr:to>
    <xdr:sp macro="" textlink="">
      <xdr:nvSpPr>
        <xdr:cNvPr id="3" name="角丸四角形吹き出し 2"/>
        <xdr:cNvSpPr/>
      </xdr:nvSpPr>
      <xdr:spPr>
        <a:xfrm>
          <a:off x="2028825" y="4171950"/>
          <a:ext cx="3143250" cy="742950"/>
        </a:xfrm>
        <a:prstGeom prst="wedgeRoundRectCallout">
          <a:avLst>
            <a:gd name="adj1" fmla="val 37296"/>
            <a:gd name="adj2" fmla="val -96631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②書類番号とポイント数を入力します。項目計は自動的に計算され表示されます。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34018</xdr:colOff>
      <xdr:row>0</xdr:row>
      <xdr:rowOff>133350</xdr:rowOff>
    </xdr:from>
    <xdr:to>
      <xdr:col>5</xdr:col>
      <xdr:colOff>66675</xdr:colOff>
      <xdr:row>7</xdr:row>
      <xdr:rowOff>87086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3396343" y="133350"/>
          <a:ext cx="1566182" cy="114436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35</xdr:row>
      <xdr:rowOff>0</xdr:rowOff>
    </xdr:from>
    <xdr:to>
      <xdr:col>3</xdr:col>
      <xdr:colOff>571500</xdr:colOff>
      <xdr:row>42</xdr:row>
      <xdr:rowOff>19051</xdr:rowOff>
    </xdr:to>
    <xdr:sp macro="" textlink="">
      <xdr:nvSpPr>
        <xdr:cNvPr id="6" name="角丸四角形吹き出し 5"/>
        <xdr:cNvSpPr/>
      </xdr:nvSpPr>
      <xdr:spPr>
        <a:xfrm>
          <a:off x="809625" y="5191125"/>
          <a:ext cx="3124200" cy="1019176"/>
        </a:xfrm>
        <a:prstGeom prst="wedgeRoundRectCallout">
          <a:avLst>
            <a:gd name="adj1" fmla="val 111740"/>
            <a:gd name="adj2" fmla="val 120318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③項目計が「各項目の年間最大ポイント」をオーバーすると黄色網掛けのセルに「✓」が表示されます。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695325</xdr:colOff>
      <xdr:row>52</xdr:row>
      <xdr:rowOff>133350</xdr:rowOff>
    </xdr:from>
    <xdr:to>
      <xdr:col>4</xdr:col>
      <xdr:colOff>447675</xdr:colOff>
      <xdr:row>61</xdr:row>
      <xdr:rowOff>0</xdr:rowOff>
    </xdr:to>
    <xdr:sp macro="" textlink="">
      <xdr:nvSpPr>
        <xdr:cNvPr id="7" name="角丸四角形吹き出し 6"/>
        <xdr:cNvSpPr/>
      </xdr:nvSpPr>
      <xdr:spPr>
        <a:xfrm>
          <a:off x="1457325" y="7753350"/>
          <a:ext cx="3124200" cy="1152525"/>
        </a:xfrm>
        <a:prstGeom prst="wedgeRoundRectCallout">
          <a:avLst>
            <a:gd name="adj1" fmla="val 91712"/>
            <a:gd name="adj2" fmla="val 100803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771525</xdr:colOff>
      <xdr:row>51</xdr:row>
      <xdr:rowOff>85725</xdr:rowOff>
    </xdr:from>
    <xdr:to>
      <xdr:col>13</xdr:col>
      <xdr:colOff>523875</xdr:colOff>
      <xdr:row>59</xdr:row>
      <xdr:rowOff>104776</xdr:rowOff>
    </xdr:to>
    <xdr:sp macro="" textlink="">
      <xdr:nvSpPr>
        <xdr:cNvPr id="8" name="角丸四角形吹き出し 7"/>
        <xdr:cNvSpPr/>
      </xdr:nvSpPr>
      <xdr:spPr>
        <a:xfrm>
          <a:off x="7743825" y="7562850"/>
          <a:ext cx="3124200" cy="1162051"/>
        </a:xfrm>
        <a:prstGeom prst="wedgeRoundRectCallout">
          <a:avLst>
            <a:gd name="adj1" fmla="val 88359"/>
            <a:gd name="adj2" fmla="val 116282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857250</xdr:colOff>
      <xdr:row>50</xdr:row>
      <xdr:rowOff>95250</xdr:rowOff>
    </xdr:from>
    <xdr:to>
      <xdr:col>40</xdr:col>
      <xdr:colOff>609600</xdr:colOff>
      <xdr:row>58</xdr:row>
      <xdr:rowOff>38101</xdr:rowOff>
    </xdr:to>
    <xdr:sp macro="" textlink="">
      <xdr:nvSpPr>
        <xdr:cNvPr id="9" name="角丸四角形吹き出し 8"/>
        <xdr:cNvSpPr/>
      </xdr:nvSpPr>
      <xdr:spPr>
        <a:xfrm>
          <a:off x="26489025" y="7429500"/>
          <a:ext cx="3124200" cy="1085851"/>
        </a:xfrm>
        <a:prstGeom prst="wedgeRoundRectCallout">
          <a:avLst>
            <a:gd name="adj1" fmla="val 86835"/>
            <a:gd name="adj2" fmla="val 14098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369094</xdr:colOff>
      <xdr:row>5</xdr:row>
      <xdr:rowOff>76200</xdr:rowOff>
    </xdr:from>
    <xdr:to>
      <xdr:col>53</xdr:col>
      <xdr:colOff>152401</xdr:colOff>
      <xdr:row>16</xdr:row>
      <xdr:rowOff>66675</xdr:rowOff>
    </xdr:to>
    <xdr:sp macro="" textlink="">
      <xdr:nvSpPr>
        <xdr:cNvPr id="10" name="角丸四角形吹き出し 9"/>
        <xdr:cNvSpPr/>
      </xdr:nvSpPr>
      <xdr:spPr>
        <a:xfrm>
          <a:off x="34623375" y="850106"/>
          <a:ext cx="2616995" cy="1562100"/>
        </a:xfrm>
        <a:prstGeom prst="wedgeRoundRectCallout">
          <a:avLst>
            <a:gd name="adj1" fmla="val -65190"/>
            <a:gd name="adj2" fmla="val -3740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⑤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年間の項目計が「各項目の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171450</xdr:colOff>
      <xdr:row>20</xdr:row>
      <xdr:rowOff>76200</xdr:rowOff>
    </xdr:from>
    <xdr:to>
      <xdr:col>50</xdr:col>
      <xdr:colOff>695325</xdr:colOff>
      <xdr:row>28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1996856" y="2993231"/>
          <a:ext cx="2952750" cy="1181100"/>
        </a:xfrm>
        <a:prstGeom prst="wedgeRoundRectCallout">
          <a:avLst>
            <a:gd name="adj1" fmla="val 117463"/>
            <a:gd name="adj2" fmla="val -7958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年間の分類計が「各分類の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年間の最大ポイント」をオーバーすると黄色網掛けのセルに「✓」が表示されます。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285750</xdr:colOff>
      <xdr:row>41</xdr:row>
      <xdr:rowOff>142874</xdr:rowOff>
    </xdr:from>
    <xdr:to>
      <xdr:col>51</xdr:col>
      <xdr:colOff>619125</xdr:colOff>
      <xdr:row>44</xdr:row>
      <xdr:rowOff>47624</xdr:rowOff>
    </xdr:to>
    <xdr:sp macro="" textlink="">
      <xdr:nvSpPr>
        <xdr:cNvPr id="15" name="角丸四角形吹き出し 14"/>
        <xdr:cNvSpPr/>
      </xdr:nvSpPr>
      <xdr:spPr>
        <a:xfrm>
          <a:off x="36318825" y="6191249"/>
          <a:ext cx="333375" cy="333375"/>
        </a:xfrm>
        <a:prstGeom prst="wedgeRoundRectCallout">
          <a:avLst>
            <a:gd name="adj1" fmla="val 152377"/>
            <a:gd name="adj2" fmla="val 163548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304800</xdr:colOff>
      <xdr:row>52</xdr:row>
      <xdr:rowOff>47625</xdr:rowOff>
    </xdr:from>
    <xdr:to>
      <xdr:col>51</xdr:col>
      <xdr:colOff>638175</xdr:colOff>
      <xdr:row>54</xdr:row>
      <xdr:rowOff>95250</xdr:rowOff>
    </xdr:to>
    <xdr:sp macro="" textlink="">
      <xdr:nvSpPr>
        <xdr:cNvPr id="16" name="角丸四角形吹き出し 15"/>
        <xdr:cNvSpPr/>
      </xdr:nvSpPr>
      <xdr:spPr>
        <a:xfrm>
          <a:off x="36337875" y="7667625"/>
          <a:ext cx="333375" cy="333375"/>
        </a:xfrm>
        <a:prstGeom prst="wedgeRoundRectCallout">
          <a:avLst>
            <a:gd name="adj1" fmla="val 140949"/>
            <a:gd name="adj2" fmla="val 146406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42</xdr:row>
      <xdr:rowOff>0</xdr:rowOff>
    </xdr:from>
    <xdr:to>
      <xdr:col>50</xdr:col>
      <xdr:colOff>514350</xdr:colOff>
      <xdr:row>44</xdr:row>
      <xdr:rowOff>47625</xdr:rowOff>
    </xdr:to>
    <xdr:sp macro="" textlink="">
      <xdr:nvSpPr>
        <xdr:cNvPr id="17" name="角丸四角形吹き出し 16"/>
        <xdr:cNvSpPr/>
      </xdr:nvSpPr>
      <xdr:spPr>
        <a:xfrm>
          <a:off x="37023675" y="6391275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47</xdr:row>
      <xdr:rowOff>0</xdr:rowOff>
    </xdr:from>
    <xdr:to>
      <xdr:col>50</xdr:col>
      <xdr:colOff>514350</xdr:colOff>
      <xdr:row>49</xdr:row>
      <xdr:rowOff>47625</xdr:rowOff>
    </xdr:to>
    <xdr:sp macro="" textlink="">
      <xdr:nvSpPr>
        <xdr:cNvPr id="18" name="角丸四角形吹き出し 17"/>
        <xdr:cNvSpPr/>
      </xdr:nvSpPr>
      <xdr:spPr>
        <a:xfrm>
          <a:off x="37023675" y="7105650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45</xdr:col>
      <xdr:colOff>238125</xdr:colOff>
      <xdr:row>54</xdr:row>
      <xdr:rowOff>57150</xdr:rowOff>
    </xdr:from>
    <xdr:to>
      <xdr:col>51</xdr:col>
      <xdr:colOff>85725</xdr:colOff>
      <xdr:row>61</xdr:row>
      <xdr:rowOff>85726</xdr:rowOff>
    </xdr:to>
    <xdr:sp macro="" textlink="">
      <xdr:nvSpPr>
        <xdr:cNvPr id="19" name="角丸四角形吹き出し 18"/>
        <xdr:cNvSpPr/>
      </xdr:nvSpPr>
      <xdr:spPr>
        <a:xfrm>
          <a:off x="31327725" y="7962900"/>
          <a:ext cx="4791075" cy="1028701"/>
        </a:xfrm>
        <a:prstGeom prst="wedgeRoundRectCallout">
          <a:avLst>
            <a:gd name="adj1" fmla="val 67622"/>
            <a:gd name="adj2" fmla="val 10127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⑦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年間合計ポイントが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70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ポイント未満の場合、黄色網掛けのセルに「✓」が表示されます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（記入見本では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ポイントを超えていますので表示されていません）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533400</xdr:colOff>
      <xdr:row>23</xdr:row>
      <xdr:rowOff>0</xdr:rowOff>
    </xdr:from>
    <xdr:to>
      <xdr:col>6</xdr:col>
      <xdr:colOff>238125</xdr:colOff>
      <xdr:row>27</xdr:row>
      <xdr:rowOff>104775</xdr:rowOff>
    </xdr:to>
    <xdr:cxnSp macro="">
      <xdr:nvCxnSpPr>
        <xdr:cNvPr id="20" name="直線矢印コネクタ 19"/>
        <xdr:cNvCxnSpPr/>
      </xdr:nvCxnSpPr>
      <xdr:spPr>
        <a:xfrm flipV="1">
          <a:off x="4667250" y="3352800"/>
          <a:ext cx="1066800" cy="67627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19</xdr:row>
      <xdr:rowOff>85725</xdr:rowOff>
    </xdr:from>
    <xdr:to>
      <xdr:col>6</xdr:col>
      <xdr:colOff>66675</xdr:colOff>
      <xdr:row>25</xdr:row>
      <xdr:rowOff>76200</xdr:rowOff>
    </xdr:to>
    <xdr:sp macro="" textlink="">
      <xdr:nvSpPr>
        <xdr:cNvPr id="22" name="角丸四角形 21"/>
        <xdr:cNvSpPr/>
      </xdr:nvSpPr>
      <xdr:spPr>
        <a:xfrm>
          <a:off x="4057650" y="2990850"/>
          <a:ext cx="1504950" cy="847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M7" sqref="M7:P7"/>
    </sheetView>
  </sheetViews>
  <sheetFormatPr defaultRowHeight="13.5" x14ac:dyDescent="0.15"/>
  <cols>
    <col min="1" max="1" width="8.25" style="6" customWidth="1"/>
    <col min="2" max="2" width="4.125" style="6" customWidth="1"/>
    <col min="3" max="3" width="21" style="6" customWidth="1"/>
    <col min="4" max="4" width="4.625" style="6" customWidth="1"/>
    <col min="5" max="5" width="5.625" style="6" customWidth="1"/>
    <col min="6" max="6" width="3.625" style="6" customWidth="1"/>
    <col min="7" max="7" width="4.625" style="6" customWidth="1"/>
    <col min="8" max="8" width="5.625" style="6" customWidth="1"/>
    <col min="9" max="9" width="3.625" style="6" customWidth="1"/>
    <col min="10" max="10" width="4.625" style="6" customWidth="1"/>
    <col min="11" max="11" width="5.625" style="6" customWidth="1"/>
    <col min="12" max="12" width="3.625" style="6" customWidth="1"/>
    <col min="13" max="13" width="4.625" style="6" customWidth="1"/>
    <col min="14" max="14" width="5.625" style="6" customWidth="1"/>
    <col min="15" max="15" width="3.625" style="6" customWidth="1"/>
    <col min="16" max="16" width="4.625" style="6" customWidth="1"/>
    <col min="17" max="17" width="5.625" style="6" customWidth="1"/>
    <col min="18" max="18" width="3.625" style="6" customWidth="1"/>
    <col min="19" max="19" width="4.625" style="6" customWidth="1"/>
    <col min="20" max="20" width="5.625" style="6" customWidth="1"/>
    <col min="21" max="21" width="3.625" style="6" customWidth="1"/>
    <col min="22" max="22" width="4.625" style="6" customWidth="1"/>
    <col min="23" max="23" width="5.625" style="6" customWidth="1"/>
    <col min="24" max="24" width="3.625" style="6" customWidth="1"/>
    <col min="25" max="16384" width="9" style="6"/>
  </cols>
  <sheetData>
    <row r="1" spans="1:24" ht="17.25" x14ac:dyDescent="0.2">
      <c r="A1" s="1" t="s">
        <v>129</v>
      </c>
    </row>
    <row r="2" spans="1:24" s="7" customFormat="1" ht="12" x14ac:dyDescent="0.15">
      <c r="A2" s="2" t="s">
        <v>130</v>
      </c>
    </row>
    <row r="3" spans="1:24" s="7" customFormat="1" ht="12" x14ac:dyDescent="0.15">
      <c r="A3" s="2" t="s">
        <v>153</v>
      </c>
    </row>
    <row r="4" spans="1:24" s="7" customFormat="1" ht="12" x14ac:dyDescent="0.15">
      <c r="A4" s="2" t="s">
        <v>151</v>
      </c>
    </row>
    <row r="5" spans="1:24" s="7" customFormat="1" ht="12" x14ac:dyDescent="0.15">
      <c r="A5" s="7" t="s">
        <v>27</v>
      </c>
    </row>
    <row r="6" spans="1:24" s="7" customFormat="1" ht="12.75" thickBot="1" x14ac:dyDescent="0.2"/>
    <row r="7" spans="1:24" s="7" customFormat="1" thickTop="1" thickBot="1" x14ac:dyDescent="0.2">
      <c r="A7" s="83" t="s">
        <v>152</v>
      </c>
      <c r="B7" s="83"/>
      <c r="C7" s="83"/>
      <c r="D7" s="83"/>
      <c r="E7" s="83"/>
      <c r="F7" s="83"/>
      <c r="G7" s="83"/>
      <c r="H7" s="83"/>
      <c r="I7" s="83"/>
      <c r="J7" s="83"/>
      <c r="K7" s="86"/>
      <c r="L7" s="84"/>
      <c r="M7" s="120">
        <v>44469</v>
      </c>
      <c r="N7" s="121"/>
      <c r="O7" s="121"/>
      <c r="P7" s="122"/>
    </row>
    <row r="8" spans="1:24" s="7" customFormat="1" ht="12.75" thickTop="1" x14ac:dyDescent="0.15">
      <c r="A8" s="7" t="s">
        <v>26</v>
      </c>
    </row>
    <row r="9" spans="1:24" s="9" customFormat="1" ht="14.25" thickBot="1" x14ac:dyDescent="0.2">
      <c r="A9" s="3" t="s">
        <v>0</v>
      </c>
      <c r="B9" s="3" t="s">
        <v>1</v>
      </c>
      <c r="C9" s="8" t="s">
        <v>2</v>
      </c>
      <c r="D9" s="135">
        <f>(YEAR(M7)-6)</f>
        <v>2015</v>
      </c>
      <c r="E9" s="136"/>
      <c r="F9" s="137"/>
      <c r="G9" s="135">
        <f>(YEAR(M7)-5)</f>
        <v>2016</v>
      </c>
      <c r="H9" s="136"/>
      <c r="I9" s="137"/>
      <c r="J9" s="135">
        <f>(YEAR(M7)-4)</f>
        <v>2017</v>
      </c>
      <c r="K9" s="136"/>
      <c r="L9" s="137"/>
      <c r="M9" s="135">
        <f>(YEAR(M7)-3)</f>
        <v>2018</v>
      </c>
      <c r="N9" s="136"/>
      <c r="O9" s="137"/>
      <c r="P9" s="135">
        <f>(YEAR(M7)-2)</f>
        <v>2019</v>
      </c>
      <c r="Q9" s="136"/>
      <c r="R9" s="137"/>
      <c r="S9" s="138" t="s">
        <v>101</v>
      </c>
      <c r="T9" s="139"/>
      <c r="U9" s="140"/>
      <c r="V9" s="138" t="s">
        <v>102</v>
      </c>
      <c r="W9" s="139"/>
      <c r="X9" s="140"/>
    </row>
    <row r="10" spans="1:24" ht="42.75" thickTop="1" x14ac:dyDescent="0.15">
      <c r="A10" s="123" t="s">
        <v>17</v>
      </c>
      <c r="B10" s="103">
        <v>1</v>
      </c>
      <c r="C10" s="10" t="s">
        <v>3</v>
      </c>
      <c r="D10" s="108" t="s">
        <v>137</v>
      </c>
      <c r="E10" s="87">
        <v>1</v>
      </c>
      <c r="F10" s="88" t="str">
        <f>IF(E10&gt;3,"×","")</f>
        <v/>
      </c>
      <c r="G10" s="113" t="s">
        <v>137</v>
      </c>
      <c r="H10" s="87">
        <v>1</v>
      </c>
      <c r="I10" s="88" t="str">
        <f>IF(H10&gt;3,"×","")</f>
        <v/>
      </c>
      <c r="J10" s="108" t="s">
        <v>137</v>
      </c>
      <c r="K10" s="87">
        <v>1</v>
      </c>
      <c r="L10" s="88" t="str">
        <f>IF(K10&gt;3,"×","")</f>
        <v/>
      </c>
      <c r="M10" s="108" t="s">
        <v>137</v>
      </c>
      <c r="N10" s="87">
        <v>1</v>
      </c>
      <c r="O10" s="88" t="str">
        <f>IF(N10&gt;3,"×","")</f>
        <v/>
      </c>
      <c r="P10" s="108" t="s">
        <v>137</v>
      </c>
      <c r="Q10" s="87">
        <v>1</v>
      </c>
      <c r="R10" s="88" t="str">
        <f>IF(Q10&gt;3,"×","")</f>
        <v/>
      </c>
      <c r="S10" s="113" t="s">
        <v>142</v>
      </c>
      <c r="T10" s="98">
        <f t="shared" ref="T10:T23" si="0">E10+H10+K10+N10+Q10</f>
        <v>5</v>
      </c>
      <c r="U10" s="15" t="str">
        <f>IF(T10&gt;8,"×","")</f>
        <v/>
      </c>
      <c r="V10" s="129" t="s">
        <v>144</v>
      </c>
      <c r="W10" s="126">
        <f>T10+T11+T12+T13+T14+T15+T16</f>
        <v>27</v>
      </c>
      <c r="X10" s="132" t="str">
        <f>IF(W10&gt;20,"×","")</f>
        <v>×</v>
      </c>
    </row>
    <row r="11" spans="1:24" ht="21" x14ac:dyDescent="0.15">
      <c r="A11" s="124"/>
      <c r="B11" s="104">
        <v>2.1</v>
      </c>
      <c r="C11" s="11" t="s">
        <v>4</v>
      </c>
      <c r="D11" s="109" t="s">
        <v>137</v>
      </c>
      <c r="E11" s="89"/>
      <c r="F11" s="90" t="str">
        <f>IF(E11&gt;3,"×","")</f>
        <v/>
      </c>
      <c r="G11" s="114" t="s">
        <v>137</v>
      </c>
      <c r="H11" s="89"/>
      <c r="I11" s="90" t="str">
        <f>IF(H11&gt;3,"×","")</f>
        <v/>
      </c>
      <c r="J11" s="109" t="s">
        <v>137</v>
      </c>
      <c r="K11" s="89"/>
      <c r="L11" s="90" t="str">
        <f>IF(K11&gt;3,"×","")</f>
        <v/>
      </c>
      <c r="M11" s="109" t="s">
        <v>137</v>
      </c>
      <c r="N11" s="89">
        <v>4</v>
      </c>
      <c r="O11" s="90" t="str">
        <f>IF(N11&gt;3,"×","")</f>
        <v>×</v>
      </c>
      <c r="P11" s="109" t="s">
        <v>137</v>
      </c>
      <c r="Q11" s="89">
        <v>1</v>
      </c>
      <c r="R11" s="90" t="str">
        <f>IF(Q11&gt;3,"×","")</f>
        <v/>
      </c>
      <c r="S11" s="114" t="s">
        <v>142</v>
      </c>
      <c r="T11" s="99">
        <f t="shared" si="0"/>
        <v>5</v>
      </c>
      <c r="U11" s="16" t="str">
        <f>IF(T11&gt;8,"×","")</f>
        <v/>
      </c>
      <c r="V11" s="130"/>
      <c r="W11" s="127"/>
      <c r="X11" s="133"/>
    </row>
    <row r="12" spans="1:24" x14ac:dyDescent="0.15">
      <c r="A12" s="124"/>
      <c r="B12" s="104">
        <v>2.2000000000000002</v>
      </c>
      <c r="C12" s="11" t="s">
        <v>5</v>
      </c>
      <c r="D12" s="109" t="s">
        <v>137</v>
      </c>
      <c r="E12" s="89"/>
      <c r="F12" s="90" t="str">
        <f>IF(E12&gt;3,"×","")</f>
        <v/>
      </c>
      <c r="G12" s="114" t="s">
        <v>137</v>
      </c>
      <c r="H12" s="89"/>
      <c r="I12" s="90" t="str">
        <f>IF(H12&gt;3,"×","")</f>
        <v/>
      </c>
      <c r="J12" s="109" t="s">
        <v>137</v>
      </c>
      <c r="K12" s="89"/>
      <c r="L12" s="90" t="str">
        <f>IF(K12&gt;3,"×","")</f>
        <v/>
      </c>
      <c r="M12" s="109" t="s">
        <v>137</v>
      </c>
      <c r="N12" s="89"/>
      <c r="O12" s="90" t="str">
        <f>IF(N12&gt;3,"×","")</f>
        <v/>
      </c>
      <c r="P12" s="109" t="s">
        <v>137</v>
      </c>
      <c r="Q12" s="89"/>
      <c r="R12" s="90" t="str">
        <f>IF(Q12&gt;3,"×","")</f>
        <v/>
      </c>
      <c r="S12" s="114" t="s">
        <v>142</v>
      </c>
      <c r="T12" s="99">
        <f t="shared" si="0"/>
        <v>0</v>
      </c>
      <c r="U12" s="16" t="str">
        <f>IF(T12&gt;8,"×","")</f>
        <v/>
      </c>
      <c r="V12" s="130"/>
      <c r="W12" s="127"/>
      <c r="X12" s="133"/>
    </row>
    <row r="13" spans="1:24" ht="21" x14ac:dyDescent="0.15">
      <c r="A13" s="124"/>
      <c r="B13" s="104">
        <v>3.1</v>
      </c>
      <c r="C13" s="11" t="s">
        <v>6</v>
      </c>
      <c r="D13" s="109" t="s">
        <v>137</v>
      </c>
      <c r="E13" s="89"/>
      <c r="F13" s="90" t="str">
        <f>IF(E13&gt;3,"×","")</f>
        <v/>
      </c>
      <c r="G13" s="114" t="s">
        <v>137</v>
      </c>
      <c r="H13" s="89"/>
      <c r="I13" s="90" t="str">
        <f>IF(H13&gt;3,"×","")</f>
        <v/>
      </c>
      <c r="J13" s="109" t="s">
        <v>137</v>
      </c>
      <c r="K13" s="89"/>
      <c r="L13" s="90" t="str">
        <f>IF(K13&gt;3,"×","")</f>
        <v/>
      </c>
      <c r="M13" s="109" t="s">
        <v>137</v>
      </c>
      <c r="N13" s="89"/>
      <c r="O13" s="90" t="str">
        <f>IF(N13&gt;3,"×","")</f>
        <v/>
      </c>
      <c r="P13" s="109" t="s">
        <v>137</v>
      </c>
      <c r="Q13" s="89"/>
      <c r="R13" s="90" t="str">
        <f>IF(Q13&gt;3,"×","")</f>
        <v/>
      </c>
      <c r="S13" s="114" t="s">
        <v>142</v>
      </c>
      <c r="T13" s="99">
        <f t="shared" si="0"/>
        <v>0</v>
      </c>
      <c r="U13" s="16" t="str">
        <f>IF(T13&gt;8,"×","")</f>
        <v/>
      </c>
      <c r="V13" s="130"/>
      <c r="W13" s="127"/>
      <c r="X13" s="133"/>
    </row>
    <row r="14" spans="1:24" ht="18.75" customHeight="1" x14ac:dyDescent="0.15">
      <c r="A14" s="124"/>
      <c r="B14" s="104">
        <v>3.2</v>
      </c>
      <c r="C14" s="11" t="s">
        <v>7</v>
      </c>
      <c r="D14" s="109" t="s">
        <v>137</v>
      </c>
      <c r="E14" s="89"/>
      <c r="F14" s="90" t="str">
        <f>IF(E14&gt;3,"×","")</f>
        <v/>
      </c>
      <c r="G14" s="114" t="s">
        <v>137</v>
      </c>
      <c r="H14" s="89"/>
      <c r="I14" s="90" t="str">
        <f>IF(H14&gt;3,"×","")</f>
        <v/>
      </c>
      <c r="J14" s="109" t="s">
        <v>137</v>
      </c>
      <c r="K14" s="89"/>
      <c r="L14" s="90" t="str">
        <f>IF(K14&gt;3,"×","")</f>
        <v/>
      </c>
      <c r="M14" s="109" t="s">
        <v>137</v>
      </c>
      <c r="N14" s="89"/>
      <c r="O14" s="90" t="str">
        <f>IF(N14&gt;3,"×","")</f>
        <v/>
      </c>
      <c r="P14" s="109" t="s">
        <v>137</v>
      </c>
      <c r="Q14" s="89"/>
      <c r="R14" s="90" t="str">
        <f>IF(Q14&gt;3,"×","")</f>
        <v/>
      </c>
      <c r="S14" s="114" t="s">
        <v>142</v>
      </c>
      <c r="T14" s="99">
        <f t="shared" si="0"/>
        <v>0</v>
      </c>
      <c r="U14" s="16" t="str">
        <f>IF(T14&gt;8,"×","")</f>
        <v/>
      </c>
      <c r="V14" s="130"/>
      <c r="W14" s="127"/>
      <c r="X14" s="133"/>
    </row>
    <row r="15" spans="1:24" ht="21" x14ac:dyDescent="0.15">
      <c r="A15" s="124"/>
      <c r="B15" s="104">
        <v>4.0999999999999996</v>
      </c>
      <c r="C15" s="11" t="s">
        <v>8</v>
      </c>
      <c r="D15" s="109" t="s">
        <v>138</v>
      </c>
      <c r="E15" s="89">
        <v>3</v>
      </c>
      <c r="F15" s="90" t="str">
        <f>IF(E15&gt;5,"×","")</f>
        <v/>
      </c>
      <c r="G15" s="114" t="s">
        <v>138</v>
      </c>
      <c r="H15" s="89">
        <v>3</v>
      </c>
      <c r="I15" s="90" t="str">
        <f>IF(H15&gt;5,"×","")</f>
        <v/>
      </c>
      <c r="J15" s="109" t="s">
        <v>138</v>
      </c>
      <c r="K15" s="89">
        <v>3</v>
      </c>
      <c r="L15" s="90" t="str">
        <f>IF(K15&gt;5,"×","")</f>
        <v/>
      </c>
      <c r="M15" s="109" t="s">
        <v>138</v>
      </c>
      <c r="N15" s="89">
        <v>3</v>
      </c>
      <c r="O15" s="90" t="str">
        <f>IF(N15&gt;5,"×","")</f>
        <v/>
      </c>
      <c r="P15" s="109" t="s">
        <v>138</v>
      </c>
      <c r="Q15" s="89">
        <v>5</v>
      </c>
      <c r="R15" s="90" t="str">
        <f>IF(Q15&gt;5,"×","")</f>
        <v/>
      </c>
      <c r="S15" s="114" t="s">
        <v>143</v>
      </c>
      <c r="T15" s="99">
        <f t="shared" si="0"/>
        <v>17</v>
      </c>
      <c r="U15" s="16" t="str">
        <f>IF(T15&gt;15,"×","")</f>
        <v>×</v>
      </c>
      <c r="V15" s="130"/>
      <c r="W15" s="127"/>
      <c r="X15" s="133"/>
    </row>
    <row r="16" spans="1:24" ht="21.75" thickBot="1" x14ac:dyDescent="0.2">
      <c r="A16" s="125"/>
      <c r="B16" s="105">
        <v>4.2</v>
      </c>
      <c r="C16" s="12" t="s">
        <v>9</v>
      </c>
      <c r="D16" s="110" t="s">
        <v>138</v>
      </c>
      <c r="E16" s="91"/>
      <c r="F16" s="92" t="str">
        <f>IF(E16&gt;5,"×","")</f>
        <v/>
      </c>
      <c r="G16" s="115" t="s">
        <v>138</v>
      </c>
      <c r="H16" s="91"/>
      <c r="I16" s="92" t="str">
        <f>IF(H16&gt;5,"×","")</f>
        <v/>
      </c>
      <c r="J16" s="110" t="s">
        <v>138</v>
      </c>
      <c r="K16" s="91"/>
      <c r="L16" s="92" t="str">
        <f>IF(K16&gt;5,"×","")</f>
        <v/>
      </c>
      <c r="M16" s="110" t="s">
        <v>138</v>
      </c>
      <c r="N16" s="91"/>
      <c r="O16" s="92" t="str">
        <f>IF(N16&gt;5,"×","")</f>
        <v/>
      </c>
      <c r="P16" s="110" t="s">
        <v>138</v>
      </c>
      <c r="Q16" s="91"/>
      <c r="R16" s="92" t="str">
        <f>IF(Q16&gt;5,"×","")</f>
        <v/>
      </c>
      <c r="S16" s="115" t="s">
        <v>143</v>
      </c>
      <c r="T16" s="85">
        <f t="shared" si="0"/>
        <v>0</v>
      </c>
      <c r="U16" s="17" t="str">
        <f>IF(T16&gt;15,"×","")</f>
        <v/>
      </c>
      <c r="V16" s="131"/>
      <c r="W16" s="128"/>
      <c r="X16" s="134"/>
    </row>
    <row r="17" spans="1:24" ht="21.75" thickTop="1" x14ac:dyDescent="0.15">
      <c r="A17" s="123" t="s">
        <v>18</v>
      </c>
      <c r="B17" s="103">
        <v>5.0999999999999996</v>
      </c>
      <c r="C17" s="13" t="s">
        <v>10</v>
      </c>
      <c r="D17" s="108" t="s">
        <v>139</v>
      </c>
      <c r="E17" s="87"/>
      <c r="F17" s="88" t="str">
        <f>IF(E17&gt;6,"×","")</f>
        <v/>
      </c>
      <c r="G17" s="113" t="s">
        <v>139</v>
      </c>
      <c r="H17" s="87"/>
      <c r="I17" s="88" t="str">
        <f>IF(H17&gt;6,"×","")</f>
        <v/>
      </c>
      <c r="J17" s="108" t="s">
        <v>139</v>
      </c>
      <c r="K17" s="87"/>
      <c r="L17" s="88" t="str">
        <f>IF(K17&gt;6,"×","")</f>
        <v/>
      </c>
      <c r="M17" s="108" t="s">
        <v>139</v>
      </c>
      <c r="N17" s="87"/>
      <c r="O17" s="88" t="str">
        <f>IF(N17&gt;6,"×","")</f>
        <v/>
      </c>
      <c r="P17" s="108" t="s">
        <v>139</v>
      </c>
      <c r="Q17" s="87"/>
      <c r="R17" s="88" t="str">
        <f>IF(Q17&gt;6,"×","")</f>
        <v/>
      </c>
      <c r="S17" s="113" t="s">
        <v>145</v>
      </c>
      <c r="T17" s="98">
        <f t="shared" si="0"/>
        <v>0</v>
      </c>
      <c r="U17" s="15" t="str">
        <f>IF(T17&gt;20,"×","")</f>
        <v/>
      </c>
      <c r="V17" s="129" t="s">
        <v>146</v>
      </c>
      <c r="W17" s="126">
        <f>T17+T18+T19</f>
        <v>16</v>
      </c>
      <c r="X17" s="132" t="str">
        <f>IF(W17&gt;30,"×","")</f>
        <v/>
      </c>
    </row>
    <row r="18" spans="1:24" x14ac:dyDescent="0.15">
      <c r="A18" s="124"/>
      <c r="B18" s="104">
        <v>5.2</v>
      </c>
      <c r="C18" s="11" t="s">
        <v>11</v>
      </c>
      <c r="D18" s="109" t="s">
        <v>139</v>
      </c>
      <c r="E18" s="89"/>
      <c r="F18" s="90" t="str">
        <f>IF(E18&gt;6,"×","")</f>
        <v/>
      </c>
      <c r="G18" s="114" t="s">
        <v>139</v>
      </c>
      <c r="H18" s="89"/>
      <c r="I18" s="90" t="str">
        <f>IF(H18&gt;6,"×","")</f>
        <v/>
      </c>
      <c r="J18" s="109" t="s">
        <v>139</v>
      </c>
      <c r="K18" s="89">
        <v>8</v>
      </c>
      <c r="L18" s="90" t="str">
        <f>IF(K18&gt;6,"×","")</f>
        <v>×</v>
      </c>
      <c r="M18" s="109" t="s">
        <v>139</v>
      </c>
      <c r="N18" s="89"/>
      <c r="O18" s="90" t="str">
        <f>IF(N18&gt;6,"×","")</f>
        <v/>
      </c>
      <c r="P18" s="109" t="s">
        <v>139</v>
      </c>
      <c r="Q18" s="89">
        <v>8</v>
      </c>
      <c r="R18" s="90" t="str">
        <f>IF(Q18&gt;6,"×","")</f>
        <v>×</v>
      </c>
      <c r="S18" s="114" t="s">
        <v>143</v>
      </c>
      <c r="T18" s="99">
        <f t="shared" si="0"/>
        <v>16</v>
      </c>
      <c r="U18" s="16" t="str">
        <f>IF(T18&gt;15,"×","")</f>
        <v>×</v>
      </c>
      <c r="V18" s="130"/>
      <c r="W18" s="127"/>
      <c r="X18" s="133"/>
    </row>
    <row r="19" spans="1:24" ht="14.25" thickBot="1" x14ac:dyDescent="0.2">
      <c r="A19" s="125"/>
      <c r="B19" s="105">
        <v>5.3</v>
      </c>
      <c r="C19" s="12" t="s">
        <v>12</v>
      </c>
      <c r="D19" s="110" t="s">
        <v>139</v>
      </c>
      <c r="E19" s="91"/>
      <c r="F19" s="92" t="str">
        <f>IF(E19&gt;6,"×","")</f>
        <v/>
      </c>
      <c r="G19" s="115" t="s">
        <v>139</v>
      </c>
      <c r="H19" s="91"/>
      <c r="I19" s="92" t="str">
        <f>IF(H19&gt;6,"×","")</f>
        <v/>
      </c>
      <c r="J19" s="110" t="s">
        <v>139</v>
      </c>
      <c r="K19" s="91"/>
      <c r="L19" s="92" t="str">
        <f>IF(K19&gt;6,"×","")</f>
        <v/>
      </c>
      <c r="M19" s="110" t="s">
        <v>139</v>
      </c>
      <c r="N19" s="91"/>
      <c r="O19" s="92" t="str">
        <f>IF(N19&gt;6,"×","")</f>
        <v/>
      </c>
      <c r="P19" s="110" t="s">
        <v>139</v>
      </c>
      <c r="Q19" s="91"/>
      <c r="R19" s="92" t="str">
        <f>IF(Q19&gt;6,"×","")</f>
        <v/>
      </c>
      <c r="S19" s="115" t="s">
        <v>143</v>
      </c>
      <c r="T19" s="85">
        <f t="shared" si="0"/>
        <v>0</v>
      </c>
      <c r="U19" s="17" t="str">
        <f>IF(T19&gt;15,"×","")</f>
        <v/>
      </c>
      <c r="V19" s="131"/>
      <c r="W19" s="128"/>
      <c r="X19" s="134"/>
    </row>
    <row r="20" spans="1:24" ht="33" thickTop="1" thickBot="1" x14ac:dyDescent="0.2">
      <c r="A20" s="106" t="s">
        <v>19</v>
      </c>
      <c r="B20" s="107">
        <v>6</v>
      </c>
      <c r="C20" s="14" t="s">
        <v>13</v>
      </c>
      <c r="D20" s="111" t="s">
        <v>140</v>
      </c>
      <c r="E20" s="93">
        <v>12</v>
      </c>
      <c r="F20" s="94" t="str">
        <f>IF(E20&gt;10,"×","")</f>
        <v>×</v>
      </c>
      <c r="G20" s="116" t="s">
        <v>140</v>
      </c>
      <c r="H20" s="93">
        <v>6</v>
      </c>
      <c r="I20" s="94" t="str">
        <f>IF(H20&gt;10,"×","")</f>
        <v/>
      </c>
      <c r="J20" s="111" t="s">
        <v>140</v>
      </c>
      <c r="K20" s="93">
        <v>6</v>
      </c>
      <c r="L20" s="94" t="str">
        <f>IF(K20&gt;10,"×","")</f>
        <v/>
      </c>
      <c r="M20" s="111" t="s">
        <v>140</v>
      </c>
      <c r="N20" s="93">
        <v>6</v>
      </c>
      <c r="O20" s="94" t="str">
        <f>IF(N20&gt;10,"×","")</f>
        <v/>
      </c>
      <c r="P20" s="111" t="s">
        <v>140</v>
      </c>
      <c r="Q20" s="93">
        <v>6</v>
      </c>
      <c r="R20" s="94" t="str">
        <f>IF(Q20&gt;10,"×","")</f>
        <v/>
      </c>
      <c r="S20" s="116" t="s">
        <v>147</v>
      </c>
      <c r="T20" s="100">
        <f t="shared" si="0"/>
        <v>36</v>
      </c>
      <c r="U20" s="18" t="str">
        <f>IF(T20&gt;30,"×","")</f>
        <v>×</v>
      </c>
      <c r="V20" s="116" t="s">
        <v>147</v>
      </c>
      <c r="W20" s="100">
        <f>T20</f>
        <v>36</v>
      </c>
      <c r="X20" s="94" t="str">
        <f>IF(W20&gt;30,"×","")</f>
        <v>×</v>
      </c>
    </row>
    <row r="21" spans="1:24" ht="53.25" thickTop="1" x14ac:dyDescent="0.15">
      <c r="A21" s="123" t="s">
        <v>20</v>
      </c>
      <c r="B21" s="103">
        <v>7.1</v>
      </c>
      <c r="C21" s="13" t="s">
        <v>14</v>
      </c>
      <c r="D21" s="108" t="s">
        <v>140</v>
      </c>
      <c r="E21" s="87">
        <v>10</v>
      </c>
      <c r="F21" s="88" t="str">
        <f>IF(E21&gt;10,"×","")</f>
        <v/>
      </c>
      <c r="G21" s="113" t="s">
        <v>140</v>
      </c>
      <c r="H21" s="87">
        <v>10</v>
      </c>
      <c r="I21" s="88" t="str">
        <f>IF(H21&gt;10,"×","")</f>
        <v/>
      </c>
      <c r="J21" s="108" t="s">
        <v>140</v>
      </c>
      <c r="K21" s="87">
        <v>10</v>
      </c>
      <c r="L21" s="88" t="str">
        <f>IF(K21&gt;10,"×","")</f>
        <v/>
      </c>
      <c r="M21" s="108" t="s">
        <v>140</v>
      </c>
      <c r="N21" s="87">
        <v>10</v>
      </c>
      <c r="O21" s="88" t="str">
        <f>IF(N21&gt;10,"×","")</f>
        <v/>
      </c>
      <c r="P21" s="108" t="s">
        <v>140</v>
      </c>
      <c r="Q21" s="87">
        <v>8</v>
      </c>
      <c r="R21" s="88" t="str">
        <f>IF(Q21&gt;10,"×","")</f>
        <v/>
      </c>
      <c r="S21" s="113" t="s">
        <v>148</v>
      </c>
      <c r="T21" s="98">
        <f t="shared" si="0"/>
        <v>48</v>
      </c>
      <c r="U21" s="15" t="str">
        <f>IF(T21&gt;40,"×","")</f>
        <v>×</v>
      </c>
      <c r="V21" s="129" t="s">
        <v>149</v>
      </c>
      <c r="W21" s="126">
        <f>T21+T22+T23</f>
        <v>54</v>
      </c>
      <c r="X21" s="132" t="str">
        <f>IF(W21&gt;50,"×","")</f>
        <v>×</v>
      </c>
    </row>
    <row r="22" spans="1:24" x14ac:dyDescent="0.15">
      <c r="A22" s="124"/>
      <c r="B22" s="104">
        <v>7.2</v>
      </c>
      <c r="C22" s="11" t="s">
        <v>15</v>
      </c>
      <c r="D22" s="109" t="s">
        <v>138</v>
      </c>
      <c r="E22" s="89">
        <v>1</v>
      </c>
      <c r="F22" s="90" t="str">
        <f>IF(E22&gt;5,"×","")</f>
        <v/>
      </c>
      <c r="G22" s="114" t="s">
        <v>138</v>
      </c>
      <c r="H22" s="89">
        <v>1</v>
      </c>
      <c r="I22" s="90" t="str">
        <f>IF(H22&gt;5,"×","")</f>
        <v/>
      </c>
      <c r="J22" s="109" t="s">
        <v>138</v>
      </c>
      <c r="K22" s="89">
        <v>1</v>
      </c>
      <c r="L22" s="90" t="str">
        <f>IF(K22&gt;5,"×","")</f>
        <v/>
      </c>
      <c r="M22" s="109" t="s">
        <v>138</v>
      </c>
      <c r="N22" s="89">
        <v>1</v>
      </c>
      <c r="O22" s="90" t="str">
        <f>IF(N22&gt;5,"×","")</f>
        <v/>
      </c>
      <c r="P22" s="109" t="s">
        <v>138</v>
      </c>
      <c r="Q22" s="89">
        <v>2</v>
      </c>
      <c r="R22" s="90" t="str">
        <f>IF(Q22&gt;5,"×","")</f>
        <v/>
      </c>
      <c r="S22" s="114" t="s">
        <v>143</v>
      </c>
      <c r="T22" s="99">
        <f t="shared" si="0"/>
        <v>6</v>
      </c>
      <c r="U22" s="16" t="str">
        <f>IF(T22&gt;15,"×","")</f>
        <v/>
      </c>
      <c r="V22" s="130"/>
      <c r="W22" s="127"/>
      <c r="X22" s="133"/>
    </row>
    <row r="23" spans="1:24" ht="14.25" thickBot="1" x14ac:dyDescent="0.2">
      <c r="A23" s="125"/>
      <c r="B23" s="105">
        <v>7.3</v>
      </c>
      <c r="C23" s="12" t="s">
        <v>16</v>
      </c>
      <c r="D23" s="110" t="s">
        <v>138</v>
      </c>
      <c r="E23" s="91"/>
      <c r="F23" s="92" t="str">
        <f>IF(E23&gt;5,"×","")</f>
        <v/>
      </c>
      <c r="G23" s="115" t="s">
        <v>138</v>
      </c>
      <c r="H23" s="91"/>
      <c r="I23" s="92" t="str">
        <f>IF(H23&gt;5,"×","")</f>
        <v/>
      </c>
      <c r="J23" s="110" t="s">
        <v>138</v>
      </c>
      <c r="K23" s="91"/>
      <c r="L23" s="92" t="str">
        <f>IF(K23&gt;5,"×","")</f>
        <v/>
      </c>
      <c r="M23" s="110" t="s">
        <v>138</v>
      </c>
      <c r="N23" s="91"/>
      <c r="O23" s="92" t="str">
        <f>IF(N23&gt;5,"×","")</f>
        <v/>
      </c>
      <c r="P23" s="110" t="s">
        <v>138</v>
      </c>
      <c r="Q23" s="91"/>
      <c r="R23" s="92" t="str">
        <f>IF(Q23&gt;5,"×","")</f>
        <v/>
      </c>
      <c r="S23" s="115" t="s">
        <v>143</v>
      </c>
      <c r="T23" s="85">
        <f t="shared" si="0"/>
        <v>0</v>
      </c>
      <c r="U23" s="17" t="str">
        <f>IF(T23&gt;15,"×","")</f>
        <v/>
      </c>
      <c r="V23" s="131"/>
      <c r="W23" s="128"/>
      <c r="X23" s="134"/>
    </row>
    <row r="24" spans="1:24" ht="15" thickTop="1" thickBot="1" x14ac:dyDescent="0.2">
      <c r="C24" s="4" t="s">
        <v>21</v>
      </c>
      <c r="D24" s="112" t="s">
        <v>141</v>
      </c>
      <c r="E24" s="95">
        <f>SUM(E10:E23)</f>
        <v>27</v>
      </c>
      <c r="F24" s="96" t="str">
        <f>IF(E24&gt;25,"×","")</f>
        <v>×</v>
      </c>
      <c r="G24" s="117" t="s">
        <v>141</v>
      </c>
      <c r="H24" s="95">
        <f t="shared" ref="H24" si="1">SUM(H10:H23)</f>
        <v>21</v>
      </c>
      <c r="I24" s="96" t="str">
        <f>IF(H24&gt;25,"×","")</f>
        <v/>
      </c>
      <c r="J24" s="112" t="s">
        <v>141</v>
      </c>
      <c r="K24" s="95">
        <f t="shared" ref="K24" si="2">SUM(K10:K23)</f>
        <v>29</v>
      </c>
      <c r="L24" s="96" t="str">
        <f>IF(K24&gt;25,"×","")</f>
        <v>×</v>
      </c>
      <c r="M24" s="112" t="s">
        <v>141</v>
      </c>
      <c r="N24" s="95">
        <f t="shared" ref="N24" si="3">SUM(N10:N23)</f>
        <v>25</v>
      </c>
      <c r="O24" s="96" t="str">
        <f>IF(N24&gt;25,"×","")</f>
        <v/>
      </c>
      <c r="P24" s="112" t="s">
        <v>141</v>
      </c>
      <c r="Q24" s="95">
        <f>SUM(Q10:Q23)</f>
        <v>31</v>
      </c>
      <c r="R24" s="97" t="str">
        <f>IF(Q24&gt;25,"×","")</f>
        <v>×</v>
      </c>
      <c r="S24" s="118"/>
      <c r="T24" s="2"/>
      <c r="U24" s="2"/>
      <c r="V24" s="118"/>
      <c r="W24" s="5" t="s">
        <v>22</v>
      </c>
      <c r="X24" s="2"/>
    </row>
    <row r="25" spans="1:24" ht="15" thickTop="1" thickBo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19" t="s">
        <v>150</v>
      </c>
      <c r="W25" s="101">
        <f>W10+W17+W20+W21</f>
        <v>133</v>
      </c>
      <c r="X25" s="102" t="str">
        <f>IF(W25&gt;=70,"","×")</f>
        <v/>
      </c>
    </row>
    <row r="26" spans="1:24" ht="14.25" thickTop="1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</sheetData>
  <sheetProtection password="EA6E" sheet="1" objects="1" scenarios="1" selectLockedCells="1"/>
  <mergeCells count="20">
    <mergeCell ref="X10:X16"/>
    <mergeCell ref="X17:X19"/>
    <mergeCell ref="X21:X23"/>
    <mergeCell ref="D9:F9"/>
    <mergeCell ref="G9:I9"/>
    <mergeCell ref="J9:L9"/>
    <mergeCell ref="M9:O9"/>
    <mergeCell ref="P9:R9"/>
    <mergeCell ref="S9:U9"/>
    <mergeCell ref="V9:X9"/>
    <mergeCell ref="M7:P7"/>
    <mergeCell ref="A10:A16"/>
    <mergeCell ref="A17:A19"/>
    <mergeCell ref="A21:A23"/>
    <mergeCell ref="W10:W16"/>
    <mergeCell ref="W17:W19"/>
    <mergeCell ref="W21:W23"/>
    <mergeCell ref="V10:V16"/>
    <mergeCell ref="V17:V19"/>
    <mergeCell ref="V21:V2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&amp;LＪＳＮＤＩ&amp;RJSNDI EB2-3(Rev.20160510)</oddHeader>
    <oddFooter>&amp;R一般社団法人 日本非破壊検査協会 認証事業本部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100" workbookViewId="0">
      <selection activeCell="E6" sqref="E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2014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2015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2016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2017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2018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134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115</v>
      </c>
      <c r="D2" s="81" t="s">
        <v>104</v>
      </c>
      <c r="E2" s="80" t="s">
        <v>117</v>
      </c>
      <c r="F2" s="48"/>
      <c r="G2" s="48"/>
      <c r="H2" s="48"/>
      <c r="I2" s="28"/>
      <c r="J2" s="142" t="s">
        <v>113</v>
      </c>
      <c r="K2" s="142"/>
      <c r="L2" s="39" t="str">
        <f>$C$2</f>
        <v>非破壊  太郎</v>
      </c>
      <c r="M2" s="49" t="s">
        <v>104</v>
      </c>
      <c r="N2" s="41" t="str">
        <f>$E$2</f>
        <v>ＵＴ</v>
      </c>
      <c r="O2" s="50"/>
      <c r="P2" s="50"/>
      <c r="Q2" s="51"/>
      <c r="S2" s="142" t="s">
        <v>113</v>
      </c>
      <c r="T2" s="142"/>
      <c r="U2" s="39" t="str">
        <f>$C$2</f>
        <v>非破壊  太郎</v>
      </c>
      <c r="V2" s="49" t="s">
        <v>104</v>
      </c>
      <c r="W2" s="41" t="str">
        <f>$E$2</f>
        <v>ＵＴ</v>
      </c>
      <c r="X2" s="50"/>
      <c r="Y2" s="50"/>
      <c r="Z2" s="51"/>
      <c r="AB2" s="142" t="s">
        <v>113</v>
      </c>
      <c r="AC2" s="142"/>
      <c r="AD2" s="39" t="str">
        <f>$C$2</f>
        <v>非破壊  太郎</v>
      </c>
      <c r="AE2" s="49" t="s">
        <v>104</v>
      </c>
      <c r="AF2" s="41" t="str">
        <f>$E$2</f>
        <v>ＵＴ</v>
      </c>
      <c r="AG2" s="50"/>
      <c r="AH2" s="50"/>
      <c r="AI2" s="51"/>
      <c r="AK2" s="142" t="s">
        <v>113</v>
      </c>
      <c r="AL2" s="142"/>
      <c r="AM2" s="39" t="str">
        <f>$C$2</f>
        <v>非破壊  太郎</v>
      </c>
      <c r="AN2" s="49" t="s">
        <v>104</v>
      </c>
      <c r="AO2" s="41" t="str">
        <f>$E$2</f>
        <v>ＵＴ</v>
      </c>
      <c r="AP2" s="53"/>
      <c r="AQ2" s="53"/>
      <c r="AR2" s="53"/>
      <c r="AS2" s="54"/>
      <c r="AT2" s="142" t="s">
        <v>113</v>
      </c>
      <c r="AU2" s="142"/>
      <c r="AV2" s="39" t="str">
        <f>$C$2</f>
        <v>非破壊  太郎</v>
      </c>
      <c r="AW2" s="146" t="s">
        <v>104</v>
      </c>
      <c r="AX2" s="147"/>
      <c r="AY2" s="41" t="str">
        <f>$E$2</f>
        <v>ＵＴ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52"/>
      <c r="BI2" s="153"/>
      <c r="BJ2" s="153"/>
      <c r="BK2" s="67" t="s">
        <v>111</v>
      </c>
      <c r="BL2" s="19"/>
    </row>
    <row r="3" spans="1:64" x14ac:dyDescent="0.15">
      <c r="A3" s="164" t="s">
        <v>103</v>
      </c>
      <c r="B3" s="164"/>
      <c r="C3" s="79" t="s">
        <v>116</v>
      </c>
      <c r="D3" s="165" t="s">
        <v>105</v>
      </c>
      <c r="E3" s="165"/>
      <c r="F3" s="158">
        <v>44104</v>
      </c>
      <c r="G3" s="158"/>
      <c r="H3" s="158"/>
      <c r="J3" s="143" t="s">
        <v>103</v>
      </c>
      <c r="K3" s="143"/>
      <c r="L3" s="39" t="str">
        <f>$C$3</f>
        <v>Ｐ１２３４５６７８</v>
      </c>
      <c r="M3" s="148" t="s">
        <v>105</v>
      </c>
      <c r="N3" s="148"/>
      <c r="O3" s="151">
        <f>$F$3</f>
        <v>44104</v>
      </c>
      <c r="P3" s="151"/>
      <c r="Q3" s="151"/>
      <c r="S3" s="143" t="s">
        <v>103</v>
      </c>
      <c r="T3" s="143"/>
      <c r="U3" s="39" t="str">
        <f>$C$3</f>
        <v>Ｐ１２３４５６７８</v>
      </c>
      <c r="V3" s="148" t="s">
        <v>105</v>
      </c>
      <c r="W3" s="148"/>
      <c r="X3" s="151">
        <f>$F$3</f>
        <v>44104</v>
      </c>
      <c r="Y3" s="151"/>
      <c r="Z3" s="151"/>
      <c r="AB3" s="143" t="s">
        <v>103</v>
      </c>
      <c r="AC3" s="143"/>
      <c r="AD3" s="39" t="str">
        <f>$C$3</f>
        <v>Ｐ１２３４５６７８</v>
      </c>
      <c r="AE3" s="148" t="s">
        <v>105</v>
      </c>
      <c r="AF3" s="148"/>
      <c r="AG3" s="151">
        <f>$F$3</f>
        <v>44104</v>
      </c>
      <c r="AH3" s="151"/>
      <c r="AI3" s="151"/>
      <c r="AK3" s="143" t="s">
        <v>103</v>
      </c>
      <c r="AL3" s="143"/>
      <c r="AM3" s="39" t="str">
        <f>$C$3</f>
        <v>Ｐ１２３４５６７８</v>
      </c>
      <c r="AN3" s="148" t="s">
        <v>105</v>
      </c>
      <c r="AO3" s="148"/>
      <c r="AP3" s="151">
        <f>$F$3</f>
        <v>44104</v>
      </c>
      <c r="AQ3" s="151"/>
      <c r="AR3" s="151"/>
      <c r="AS3" s="54"/>
      <c r="AT3" s="143" t="s">
        <v>103</v>
      </c>
      <c r="AU3" s="143"/>
      <c r="AV3" s="39" t="str">
        <f>$C$3</f>
        <v>Ｐ１２３４５６７８</v>
      </c>
      <c r="AW3" s="144" t="s">
        <v>124</v>
      </c>
      <c r="AX3" s="145"/>
      <c r="AY3" s="56">
        <f>$F$3</f>
        <v>44104</v>
      </c>
      <c r="AZ3" s="55"/>
      <c r="BA3" s="53"/>
      <c r="BB3" s="28"/>
      <c r="BC3" s="148" t="s">
        <v>103</v>
      </c>
      <c r="BD3" s="148"/>
      <c r="BE3" s="39" t="str">
        <f>$C$3</f>
        <v>Ｐ１２３４５６７８</v>
      </c>
      <c r="BF3" s="143" t="s">
        <v>104</v>
      </c>
      <c r="BG3" s="143"/>
      <c r="BH3" s="41" t="str">
        <f>$E$2</f>
        <v>ＵＴ</v>
      </c>
      <c r="BI3" s="172" t="s">
        <v>125</v>
      </c>
      <c r="BJ3" s="173"/>
      <c r="BK3" s="148">
        <f>$F$3</f>
        <v>44104</v>
      </c>
      <c r="BL3" s="143"/>
    </row>
    <row r="4" spans="1:64" ht="3" customHeight="1" x14ac:dyDescent="0.15">
      <c r="A4" s="22"/>
      <c r="B4" s="22"/>
      <c r="C4" s="22"/>
      <c r="D4" s="23"/>
      <c r="E4" s="32"/>
      <c r="F4" s="32"/>
      <c r="G4" s="32"/>
      <c r="H4" s="32"/>
      <c r="J4" s="22"/>
      <c r="K4" s="22"/>
      <c r="L4" s="22"/>
      <c r="M4" s="23"/>
      <c r="N4" s="32"/>
      <c r="O4" s="32"/>
      <c r="P4" s="32"/>
      <c r="Q4" s="32"/>
      <c r="S4" s="22"/>
      <c r="T4" s="22"/>
      <c r="U4" s="22"/>
      <c r="V4" s="23"/>
      <c r="W4" s="32"/>
      <c r="X4" s="32"/>
      <c r="Y4" s="32"/>
      <c r="Z4" s="32"/>
      <c r="AB4" s="21"/>
      <c r="AC4" s="21"/>
      <c r="AD4" s="21"/>
      <c r="AE4" s="21"/>
      <c r="AF4" s="32"/>
      <c r="AG4" s="32"/>
      <c r="AH4" s="32"/>
      <c r="AI4" s="32"/>
      <c r="AK4" s="21"/>
      <c r="AL4" s="21"/>
      <c r="AM4" s="21"/>
      <c r="AN4" s="21"/>
      <c r="AO4" s="32"/>
      <c r="AP4" s="32"/>
      <c r="AQ4" s="32"/>
      <c r="AR4" s="32"/>
      <c r="AS4" s="27"/>
      <c r="AT4" s="34"/>
      <c r="AU4" s="34"/>
      <c r="AV4" s="34"/>
      <c r="AW4" s="34"/>
      <c r="AX4" s="34"/>
      <c r="AY4" s="34"/>
      <c r="AZ4" s="34"/>
      <c r="BA4" s="34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25" t="s">
        <v>29</v>
      </c>
      <c r="B5" s="25" t="s">
        <v>30</v>
      </c>
      <c r="C5" s="25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25" t="s">
        <v>29</v>
      </c>
      <c r="K5" s="25" t="s">
        <v>30</v>
      </c>
      <c r="L5" s="25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25" t="s">
        <v>29</v>
      </c>
      <c r="T5" s="25" t="s">
        <v>30</v>
      </c>
      <c r="U5" s="25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25" t="s">
        <v>29</v>
      </c>
      <c r="AC5" s="25" t="s">
        <v>30</v>
      </c>
      <c r="AD5" s="25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25" t="s">
        <v>29</v>
      </c>
      <c r="AL5" s="25" t="s">
        <v>30</v>
      </c>
      <c r="AM5" s="25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31" t="s">
        <v>29</v>
      </c>
      <c r="AU5" s="25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29" t="s">
        <v>29</v>
      </c>
      <c r="BD5" s="29" t="s">
        <v>30</v>
      </c>
      <c r="BE5" s="29" t="s">
        <v>31</v>
      </c>
      <c r="BF5" s="66">
        <f>F1</f>
        <v>2014</v>
      </c>
      <c r="BG5" s="66">
        <f>O1</f>
        <v>2015</v>
      </c>
      <c r="BH5" s="66">
        <f>X1</f>
        <v>2016</v>
      </c>
      <c r="BI5" s="66">
        <f>AG1</f>
        <v>2017</v>
      </c>
      <c r="BJ5" s="66">
        <f>AP1</f>
        <v>2018</v>
      </c>
      <c r="BK5" s="29" t="s">
        <v>101</v>
      </c>
      <c r="BL5" s="29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 t="s">
        <v>50</v>
      </c>
      <c r="F6" s="72">
        <v>1</v>
      </c>
      <c r="G6" s="175">
        <f>SUM(F6:F8)</f>
        <v>3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 t="s">
        <v>62</v>
      </c>
      <c r="O6" s="72">
        <v>1</v>
      </c>
      <c r="P6" s="175">
        <f>SUM(O6:O8)</f>
        <v>1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 t="s">
        <v>74</v>
      </c>
      <c r="X6" s="72">
        <v>1</v>
      </c>
      <c r="Y6" s="175">
        <f>SUM(X6:X8)</f>
        <v>2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 t="s">
        <v>75</v>
      </c>
      <c r="AG6" s="72">
        <v>1</v>
      </c>
      <c r="AH6" s="175">
        <f>SUM(AG6:AG8)</f>
        <v>2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 t="s">
        <v>76</v>
      </c>
      <c r="AP6" s="72">
        <v>1</v>
      </c>
      <c r="AQ6" s="175">
        <f>SUM(AP6:AP8)</f>
        <v>1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9</v>
      </c>
      <c r="AX6" s="181" t="str">
        <f>IF(AW6&gt;AV6,"✓","")</f>
        <v>✓</v>
      </c>
      <c r="AY6" s="178">
        <v>20</v>
      </c>
      <c r="AZ6" s="178">
        <f>SUM(AW6:AW30)</f>
        <v>24</v>
      </c>
      <c r="BA6" s="179" t="str">
        <f>IF(AZ6&gt;AY6,"✓","")</f>
        <v>✓</v>
      </c>
      <c r="BC6" s="174" t="s">
        <v>17</v>
      </c>
      <c r="BD6" s="187">
        <v>1</v>
      </c>
      <c r="BE6" s="193" t="s">
        <v>36</v>
      </c>
      <c r="BF6" s="143">
        <f>G6</f>
        <v>3</v>
      </c>
      <c r="BG6" s="143">
        <f>P6</f>
        <v>1</v>
      </c>
      <c r="BH6" s="143">
        <f>Y6</f>
        <v>2</v>
      </c>
      <c r="BI6" s="143">
        <f>AH6</f>
        <v>2</v>
      </c>
      <c r="BJ6" s="143">
        <f>AQ6</f>
        <v>1</v>
      </c>
      <c r="BK6" s="180">
        <f>AW6</f>
        <v>9</v>
      </c>
      <c r="BL6" s="143">
        <f>AZ6</f>
        <v>24</v>
      </c>
    </row>
    <row r="7" spans="1:64" x14ac:dyDescent="0.15">
      <c r="A7" s="174"/>
      <c r="B7" s="177"/>
      <c r="C7" s="189"/>
      <c r="D7" s="143"/>
      <c r="E7" s="73" t="s">
        <v>51</v>
      </c>
      <c r="F7" s="74">
        <v>1</v>
      </c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 t="s">
        <v>77</v>
      </c>
      <c r="X7" s="74">
        <v>1</v>
      </c>
      <c r="Y7" s="175"/>
      <c r="Z7" s="176"/>
      <c r="AB7" s="174"/>
      <c r="AC7" s="177"/>
      <c r="AD7" s="189"/>
      <c r="AE7" s="143"/>
      <c r="AF7" s="73" t="s">
        <v>78</v>
      </c>
      <c r="AG7" s="74">
        <v>1</v>
      </c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 t="s">
        <v>52</v>
      </c>
      <c r="F8" s="76">
        <v>1</v>
      </c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 t="s">
        <v>53</v>
      </c>
      <c r="F21" s="72">
        <v>1</v>
      </c>
      <c r="G21" s="175">
        <f>SUM(F21:F25)</f>
        <v>5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 t="s">
        <v>63</v>
      </c>
      <c r="O21" s="72">
        <v>1</v>
      </c>
      <c r="P21" s="175">
        <f>SUM(O21:O25)</f>
        <v>5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 t="s">
        <v>79</v>
      </c>
      <c r="X21" s="72">
        <v>1</v>
      </c>
      <c r="Y21" s="175">
        <f>SUM(X21:X25)</f>
        <v>2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 t="s">
        <v>91</v>
      </c>
      <c r="AP21" s="72">
        <v>1</v>
      </c>
      <c r="AQ21" s="175">
        <f>SUM(AP21:AP25)</f>
        <v>3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15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5</v>
      </c>
      <c r="BG21" s="143">
        <f>P21</f>
        <v>5</v>
      </c>
      <c r="BH21" s="143">
        <f>Y21</f>
        <v>2</v>
      </c>
      <c r="BI21" s="143">
        <f>AH21</f>
        <v>0</v>
      </c>
      <c r="BJ21" s="143">
        <f>AQ21</f>
        <v>3</v>
      </c>
      <c r="BK21" s="180">
        <f>AW21</f>
        <v>15</v>
      </c>
      <c r="BL21" s="143"/>
    </row>
    <row r="22" spans="1:64" x14ac:dyDescent="0.15">
      <c r="A22" s="174"/>
      <c r="B22" s="177"/>
      <c r="C22" s="174"/>
      <c r="D22" s="143"/>
      <c r="E22" s="73" t="s">
        <v>54</v>
      </c>
      <c r="F22" s="74">
        <v>1</v>
      </c>
      <c r="G22" s="175"/>
      <c r="H22" s="176"/>
      <c r="J22" s="174"/>
      <c r="K22" s="177"/>
      <c r="L22" s="174"/>
      <c r="M22" s="143"/>
      <c r="N22" s="73" t="s">
        <v>64</v>
      </c>
      <c r="O22" s="74">
        <v>1</v>
      </c>
      <c r="P22" s="175"/>
      <c r="Q22" s="176"/>
      <c r="S22" s="174"/>
      <c r="T22" s="177"/>
      <c r="U22" s="174"/>
      <c r="V22" s="143"/>
      <c r="W22" s="73" t="s">
        <v>80</v>
      </c>
      <c r="X22" s="74">
        <v>1</v>
      </c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 t="s">
        <v>92</v>
      </c>
      <c r="AP22" s="74">
        <v>1</v>
      </c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 t="s">
        <v>55</v>
      </c>
      <c r="F23" s="74">
        <v>1</v>
      </c>
      <c r="G23" s="175"/>
      <c r="H23" s="176"/>
      <c r="J23" s="174"/>
      <c r="K23" s="177"/>
      <c r="L23" s="174"/>
      <c r="M23" s="143"/>
      <c r="N23" s="73" t="s">
        <v>65</v>
      </c>
      <c r="O23" s="74">
        <v>1</v>
      </c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 t="s">
        <v>93</v>
      </c>
      <c r="AP23" s="74">
        <v>1</v>
      </c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 t="s">
        <v>56</v>
      </c>
      <c r="F24" s="74">
        <v>1</v>
      </c>
      <c r="G24" s="175"/>
      <c r="H24" s="176"/>
      <c r="J24" s="174"/>
      <c r="K24" s="177"/>
      <c r="L24" s="174"/>
      <c r="M24" s="143"/>
      <c r="N24" s="73" t="s">
        <v>66</v>
      </c>
      <c r="O24" s="74">
        <v>1</v>
      </c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 t="s">
        <v>57</v>
      </c>
      <c r="F25" s="76">
        <v>1</v>
      </c>
      <c r="G25" s="175"/>
      <c r="H25" s="176"/>
      <c r="J25" s="174"/>
      <c r="K25" s="177"/>
      <c r="L25" s="174"/>
      <c r="M25" s="143"/>
      <c r="N25" s="75" t="s">
        <v>67</v>
      </c>
      <c r="O25" s="76">
        <v>1</v>
      </c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 t="s">
        <v>88</v>
      </c>
      <c r="AG31" s="72">
        <v>1</v>
      </c>
      <c r="AH31" s="175">
        <f>SUM(AG31:AG35)</f>
        <v>1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 t="s">
        <v>94</v>
      </c>
      <c r="AP31" s="72">
        <v>2</v>
      </c>
      <c r="AQ31" s="175">
        <f>SUM(AP31:AP35)</f>
        <v>2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3</v>
      </c>
      <c r="AX31" s="181" t="str">
        <f t="shared" ref="AX31" si="46">IF(AW31&gt;AV31,"✓","")</f>
        <v/>
      </c>
      <c r="AY31" s="178">
        <v>30</v>
      </c>
      <c r="AZ31" s="178">
        <f>SUM(AW31:AW45)</f>
        <v>3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1</v>
      </c>
      <c r="BJ31" s="143">
        <f t="shared" ref="BJ31" si="51">AQ31</f>
        <v>2</v>
      </c>
      <c r="BK31" s="180">
        <f t="shared" ref="BK31" si="52">AW31</f>
        <v>3</v>
      </c>
      <c r="BL31" s="143">
        <f>AZ31</f>
        <v>3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 t="s">
        <v>58</v>
      </c>
      <c r="F46" s="72">
        <v>4</v>
      </c>
      <c r="G46" s="175">
        <f>SUM(F46:F50)</f>
        <v>12</v>
      </c>
      <c r="H46" s="176" t="str">
        <f>IF(G46&gt;D46,"✓","")</f>
        <v>✓</v>
      </c>
      <c r="J46" s="174" t="s">
        <v>19</v>
      </c>
      <c r="K46" s="177">
        <v>6</v>
      </c>
      <c r="L46" s="174" t="s">
        <v>46</v>
      </c>
      <c r="M46" s="143">
        <v>10</v>
      </c>
      <c r="N46" s="77" t="s">
        <v>68</v>
      </c>
      <c r="O46" s="72">
        <v>2</v>
      </c>
      <c r="P46" s="175">
        <f>SUM(O46:O50)</f>
        <v>10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 t="s">
        <v>83</v>
      </c>
      <c r="X46" s="72">
        <v>2</v>
      </c>
      <c r="Y46" s="175">
        <f>SUM(X46:X50)</f>
        <v>4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 t="s">
        <v>89</v>
      </c>
      <c r="AG46" s="72">
        <v>2</v>
      </c>
      <c r="AH46" s="175">
        <f>SUM(AG46:AG50)</f>
        <v>2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 t="s">
        <v>95</v>
      </c>
      <c r="AP46" s="72">
        <v>4</v>
      </c>
      <c r="AQ46" s="175">
        <f>SUM(AP46:AP50)</f>
        <v>7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35</v>
      </c>
      <c r="AX46" s="181" t="str">
        <f t="shared" ref="AX46" si="75">IF(AW46&gt;AV46,"✓","")</f>
        <v>✓</v>
      </c>
      <c r="AY46" s="178">
        <v>30</v>
      </c>
      <c r="AZ46" s="178">
        <f>SUM(AW46)</f>
        <v>35</v>
      </c>
      <c r="BA46" s="179" t="str">
        <f>IF(AZ46&gt;AY46,"✓","")</f>
        <v>✓</v>
      </c>
      <c r="BC46" s="174" t="s">
        <v>19</v>
      </c>
      <c r="BD46" s="177">
        <v>6</v>
      </c>
      <c r="BE46" s="174" t="s">
        <v>46</v>
      </c>
      <c r="BF46" s="143">
        <f t="shared" ref="BF46" si="76">G46</f>
        <v>12</v>
      </c>
      <c r="BG46" s="143">
        <f t="shared" ref="BG46" si="77">P46</f>
        <v>10</v>
      </c>
      <c r="BH46" s="143">
        <f t="shared" ref="BH46" si="78">Y46</f>
        <v>4</v>
      </c>
      <c r="BI46" s="143">
        <f t="shared" ref="BI46" si="79">AH46</f>
        <v>2</v>
      </c>
      <c r="BJ46" s="143">
        <f t="shared" ref="BJ46" si="80">AQ46</f>
        <v>7</v>
      </c>
      <c r="BK46" s="180">
        <f t="shared" ref="BK46" si="81">AW46</f>
        <v>35</v>
      </c>
      <c r="BL46" s="143">
        <f>AZ46</f>
        <v>35</v>
      </c>
    </row>
    <row r="47" spans="1:64" x14ac:dyDescent="0.15">
      <c r="A47" s="174"/>
      <c r="B47" s="177"/>
      <c r="C47" s="174"/>
      <c r="D47" s="143"/>
      <c r="E47" s="73" t="s">
        <v>59</v>
      </c>
      <c r="F47" s="74">
        <v>4</v>
      </c>
      <c r="G47" s="175"/>
      <c r="H47" s="176"/>
      <c r="J47" s="174"/>
      <c r="K47" s="177"/>
      <c r="L47" s="174"/>
      <c r="M47" s="143"/>
      <c r="N47" s="73" t="s">
        <v>69</v>
      </c>
      <c r="O47" s="74">
        <v>2</v>
      </c>
      <c r="P47" s="175"/>
      <c r="Q47" s="176"/>
      <c r="S47" s="174"/>
      <c r="T47" s="177"/>
      <c r="U47" s="174"/>
      <c r="V47" s="143"/>
      <c r="W47" s="73" t="s">
        <v>84</v>
      </c>
      <c r="X47" s="74">
        <v>2</v>
      </c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 t="s">
        <v>96</v>
      </c>
      <c r="AP47" s="74">
        <v>3</v>
      </c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 t="s">
        <v>60</v>
      </c>
      <c r="F48" s="74">
        <v>4</v>
      </c>
      <c r="G48" s="175"/>
      <c r="H48" s="176"/>
      <c r="J48" s="174"/>
      <c r="K48" s="177"/>
      <c r="L48" s="174"/>
      <c r="M48" s="143"/>
      <c r="N48" s="73" t="s">
        <v>70</v>
      </c>
      <c r="O48" s="74">
        <v>4</v>
      </c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 t="s">
        <v>71</v>
      </c>
      <c r="O49" s="74">
        <v>2</v>
      </c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 t="s">
        <v>61</v>
      </c>
      <c r="F51" s="72">
        <v>10</v>
      </c>
      <c r="G51" s="175">
        <f>SUM(F51:F55)</f>
        <v>10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 t="s">
        <v>72</v>
      </c>
      <c r="O51" s="72">
        <v>10</v>
      </c>
      <c r="P51" s="175">
        <f>SUM(O51:O55)</f>
        <v>10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 t="s">
        <v>85</v>
      </c>
      <c r="X51" s="72">
        <v>10</v>
      </c>
      <c r="Y51" s="175">
        <f>SUM(X51:X55)</f>
        <v>10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 t="s">
        <v>90</v>
      </c>
      <c r="AG51" s="72">
        <v>10</v>
      </c>
      <c r="AH51" s="175">
        <f>SUM(AG51:AG55)</f>
        <v>10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 t="s">
        <v>97</v>
      </c>
      <c r="AP51" s="72">
        <v>10</v>
      </c>
      <c r="AQ51" s="175">
        <f>SUM(AP51:AP55)</f>
        <v>10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50</v>
      </c>
      <c r="AX51" s="181" t="str">
        <f t="shared" ref="AX51" si="82">IF(AW51&gt;AV51,"✓","")</f>
        <v>✓</v>
      </c>
      <c r="AY51" s="178">
        <v>50</v>
      </c>
      <c r="AZ51" s="178">
        <f>SUM(AW51:AW65)</f>
        <v>56</v>
      </c>
      <c r="BA51" s="179" t="str">
        <f>IF(AZ51&gt;AY51,"✓","")</f>
        <v>✓</v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10</v>
      </c>
      <c r="BG51" s="143">
        <f t="shared" ref="BG51" si="84">P51</f>
        <v>10</v>
      </c>
      <c r="BH51" s="143">
        <f t="shared" ref="BH51" si="85">Y51</f>
        <v>10</v>
      </c>
      <c r="BI51" s="143">
        <f t="shared" ref="BI51" si="86">AH51</f>
        <v>10</v>
      </c>
      <c r="BJ51" s="143">
        <f t="shared" ref="BJ51" si="87">AQ51</f>
        <v>10</v>
      </c>
      <c r="BK51" s="180">
        <f t="shared" ref="BK51" si="88">AW51</f>
        <v>50</v>
      </c>
      <c r="BL51" s="143">
        <f>AZ51</f>
        <v>56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 t="s">
        <v>73</v>
      </c>
      <c r="O56" s="72">
        <v>1</v>
      </c>
      <c r="P56" s="175">
        <f>SUM(O56:O60)</f>
        <v>1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 t="s">
        <v>86</v>
      </c>
      <c r="X56" s="72">
        <v>1</v>
      </c>
      <c r="Y56" s="175">
        <f>SUM(X56:X60)</f>
        <v>2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 t="s">
        <v>98</v>
      </c>
      <c r="AP56" s="72">
        <v>1</v>
      </c>
      <c r="AQ56" s="175">
        <f>SUM(AP56:AP60)</f>
        <v>3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6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1</v>
      </c>
      <c r="BH56" s="143">
        <f t="shared" ref="BH56" si="96">Y56</f>
        <v>2</v>
      </c>
      <c r="BI56" s="143">
        <f t="shared" ref="BI56" si="97">AH56</f>
        <v>0</v>
      </c>
      <c r="BJ56" s="143">
        <f t="shared" ref="BJ56" si="98">AQ56</f>
        <v>3</v>
      </c>
      <c r="BK56" s="180">
        <f t="shared" ref="BK56" si="99">AW56</f>
        <v>6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 t="s">
        <v>87</v>
      </c>
      <c r="X57" s="74">
        <v>1</v>
      </c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 t="s">
        <v>99</v>
      </c>
      <c r="AP57" s="74">
        <v>1</v>
      </c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 t="s">
        <v>100</v>
      </c>
      <c r="AP58" s="74">
        <v>1</v>
      </c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30</v>
      </c>
      <c r="H66" s="30" t="str">
        <f>IF(G66&gt;25,"✓","")</f>
        <v>✓</v>
      </c>
      <c r="M66" s="182" t="s">
        <v>126</v>
      </c>
      <c r="N66" s="183"/>
      <c r="O66" s="184"/>
      <c r="P66" s="24">
        <f>SUM(P6:P65)</f>
        <v>27</v>
      </c>
      <c r="Q66" s="30" t="str">
        <f>IF(P66&gt;25,"✓","")</f>
        <v>✓</v>
      </c>
      <c r="V66" s="182" t="s">
        <v>126</v>
      </c>
      <c r="W66" s="183"/>
      <c r="X66" s="184"/>
      <c r="Y66" s="24">
        <f>SUM(Y6:Y65)</f>
        <v>20</v>
      </c>
      <c r="Z66" s="30" t="str">
        <f>IF(Y66&gt;25,"✓","")</f>
        <v/>
      </c>
      <c r="AE66" s="182" t="s">
        <v>126</v>
      </c>
      <c r="AF66" s="183"/>
      <c r="AG66" s="184"/>
      <c r="AH66" s="24">
        <f>SUM(AH6:AH65)</f>
        <v>15</v>
      </c>
      <c r="AI66" s="30" t="str">
        <f>IF(AH66&gt;25,"✓","")</f>
        <v/>
      </c>
      <c r="AN66" s="182" t="s">
        <v>126</v>
      </c>
      <c r="AO66" s="183"/>
      <c r="AP66" s="184"/>
      <c r="AQ66" s="24">
        <f>SUM(AQ6:AQ65)</f>
        <v>26</v>
      </c>
      <c r="AR66" s="30" t="str">
        <f>IF(AQ66&gt;25,"✓","")</f>
        <v>✓</v>
      </c>
      <c r="AS66" s="37"/>
      <c r="AW66" s="182" t="s">
        <v>127</v>
      </c>
      <c r="AX66" s="183"/>
      <c r="AY66" s="184"/>
      <c r="AZ66" s="26">
        <f>SUM(AZ6:AZ65)</f>
        <v>118</v>
      </c>
      <c r="BA66" s="30" t="str">
        <f>IF(AZ66&lt;70,"✓","")</f>
        <v/>
      </c>
      <c r="BC66" s="46"/>
      <c r="BD66" s="46"/>
      <c r="BE66" s="47"/>
      <c r="BF66" s="29">
        <f>G66</f>
        <v>30</v>
      </c>
      <c r="BG66" s="29">
        <f>P66</f>
        <v>27</v>
      </c>
      <c r="BH66" s="29">
        <f>Y66</f>
        <v>20</v>
      </c>
      <c r="BI66" s="29">
        <f>AH66</f>
        <v>15</v>
      </c>
      <c r="BJ66" s="29">
        <f>AQ66</f>
        <v>26</v>
      </c>
      <c r="BL66" s="29">
        <f>SUM(BL6:BL65)</f>
        <v>118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33"/>
      <c r="AU67" s="33"/>
      <c r="AV67" s="33"/>
      <c r="AW67" s="33"/>
      <c r="AX67" s="33"/>
      <c r="AY67" s="33"/>
      <c r="AZ67" s="33"/>
      <c r="BA67" s="33"/>
      <c r="BC67" s="38"/>
      <c r="BD67" s="38"/>
      <c r="BE67" s="38"/>
      <c r="BF67" s="42"/>
      <c r="BG67" s="42"/>
      <c r="BH67" s="43"/>
      <c r="BI67" s="40"/>
      <c r="BJ67" s="40"/>
      <c r="BK67" s="42"/>
      <c r="BL67" s="42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111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password="CBFA" sheet="1" objects="1" scenarios="1" selectLockedCells="1"/>
  <mergeCells count="625">
    <mergeCell ref="BK41:BK45"/>
    <mergeCell ref="BK46:BK50"/>
    <mergeCell ref="BK51:BK55"/>
    <mergeCell ref="BK56:BK60"/>
    <mergeCell ref="BK61:BK65"/>
    <mergeCell ref="BL6:BL30"/>
    <mergeCell ref="BL31:BL45"/>
    <mergeCell ref="BL46:BL50"/>
    <mergeCell ref="BL51:BL65"/>
    <mergeCell ref="BK6:BK8"/>
    <mergeCell ref="BK9:BK11"/>
    <mergeCell ref="BK12:BK14"/>
    <mergeCell ref="BK15:BK17"/>
    <mergeCell ref="BK18:BK20"/>
    <mergeCell ref="BK21:BK25"/>
    <mergeCell ref="BK26:BK30"/>
    <mergeCell ref="BK31:BK35"/>
    <mergeCell ref="BK36:BK40"/>
    <mergeCell ref="BH56:BH60"/>
    <mergeCell ref="BI56:BI60"/>
    <mergeCell ref="BJ56:BJ60"/>
    <mergeCell ref="BF61:BF65"/>
    <mergeCell ref="BG61:BG65"/>
    <mergeCell ref="BH61:BH65"/>
    <mergeCell ref="BI61:BI65"/>
    <mergeCell ref="BJ61:BJ65"/>
    <mergeCell ref="BH41:BH45"/>
    <mergeCell ref="BI41:BI45"/>
    <mergeCell ref="BJ41:BJ45"/>
    <mergeCell ref="BF46:BF50"/>
    <mergeCell ref="BG46:BG50"/>
    <mergeCell ref="BH46:BH50"/>
    <mergeCell ref="BI46:BI50"/>
    <mergeCell ref="BJ46:BJ50"/>
    <mergeCell ref="BF51:BF55"/>
    <mergeCell ref="BG51:BG55"/>
    <mergeCell ref="BH51:BH55"/>
    <mergeCell ref="BI51:BI55"/>
    <mergeCell ref="BJ51:BJ55"/>
    <mergeCell ref="BH26:BH30"/>
    <mergeCell ref="BI26:BI30"/>
    <mergeCell ref="BJ26:BJ30"/>
    <mergeCell ref="BF31:BF35"/>
    <mergeCell ref="BG31:BG35"/>
    <mergeCell ref="BH31:BH35"/>
    <mergeCell ref="BI31:BI35"/>
    <mergeCell ref="BJ31:BJ35"/>
    <mergeCell ref="BF36:BF40"/>
    <mergeCell ref="BG36:BG40"/>
    <mergeCell ref="BH36:BH40"/>
    <mergeCell ref="BI36:BI40"/>
    <mergeCell ref="BJ36:BJ40"/>
    <mergeCell ref="BH15:BH17"/>
    <mergeCell ref="BI15:BI17"/>
    <mergeCell ref="BJ15:BJ17"/>
    <mergeCell ref="BF18:BF20"/>
    <mergeCell ref="BG18:BG20"/>
    <mergeCell ref="BH18:BH20"/>
    <mergeCell ref="BI18:BI20"/>
    <mergeCell ref="BJ18:BJ20"/>
    <mergeCell ref="BF21:BF25"/>
    <mergeCell ref="BG21:BG25"/>
    <mergeCell ref="BH21:BH25"/>
    <mergeCell ref="BI21:BI25"/>
    <mergeCell ref="BJ21:BJ25"/>
    <mergeCell ref="BH6:BH8"/>
    <mergeCell ref="BI6:BI8"/>
    <mergeCell ref="BJ6:BJ8"/>
    <mergeCell ref="BF9:BF11"/>
    <mergeCell ref="BG9:BG11"/>
    <mergeCell ref="BH9:BH11"/>
    <mergeCell ref="BI9:BI11"/>
    <mergeCell ref="BJ9:BJ11"/>
    <mergeCell ref="BF12:BF14"/>
    <mergeCell ref="BG12:BG14"/>
    <mergeCell ref="BH12:BH14"/>
    <mergeCell ref="BI12:BI14"/>
    <mergeCell ref="BJ12:BJ14"/>
    <mergeCell ref="BE51:BE55"/>
    <mergeCell ref="BD56:BD60"/>
    <mergeCell ref="BE56:BE60"/>
    <mergeCell ref="BD61:BD65"/>
    <mergeCell ref="BE61:BE65"/>
    <mergeCell ref="BF6:BF8"/>
    <mergeCell ref="BG6:BG8"/>
    <mergeCell ref="BF15:BF17"/>
    <mergeCell ref="BG15:BG17"/>
    <mergeCell ref="BF26:BF30"/>
    <mergeCell ref="BG26:BG30"/>
    <mergeCell ref="BF41:BF45"/>
    <mergeCell ref="BG41:BG45"/>
    <mergeCell ref="BF56:BF60"/>
    <mergeCell ref="BG56:BG60"/>
    <mergeCell ref="BD31:BD35"/>
    <mergeCell ref="BE31:BE35"/>
    <mergeCell ref="BD36:BD40"/>
    <mergeCell ref="BE36:BE40"/>
    <mergeCell ref="BD41:BD45"/>
    <mergeCell ref="BE41:BE45"/>
    <mergeCell ref="BC46:BC50"/>
    <mergeCell ref="BD46:BD50"/>
    <mergeCell ref="BE46:BE50"/>
    <mergeCell ref="BC6:BC30"/>
    <mergeCell ref="BD6:BD8"/>
    <mergeCell ref="BE6:BE8"/>
    <mergeCell ref="BD9:BD11"/>
    <mergeCell ref="BE9:BE11"/>
    <mergeCell ref="BD12:BD14"/>
    <mergeCell ref="BE12:BE14"/>
    <mergeCell ref="BD15:BD17"/>
    <mergeCell ref="BE15:BE17"/>
    <mergeCell ref="BD18:BD20"/>
    <mergeCell ref="BE18:BE20"/>
    <mergeCell ref="BD21:BD25"/>
    <mergeCell ref="BE21:BE25"/>
    <mergeCell ref="BD26:BD30"/>
    <mergeCell ref="BE26:BE30"/>
    <mergeCell ref="BC31:BC45"/>
    <mergeCell ref="Y5:Z5"/>
    <mergeCell ref="AH5:AI5"/>
    <mergeCell ref="AQ5:AR5"/>
    <mergeCell ref="AW5:AX5"/>
    <mergeCell ref="AZ5:BA5"/>
    <mergeCell ref="K6:K8"/>
    <mergeCell ref="L6:L8"/>
    <mergeCell ref="M6:M8"/>
    <mergeCell ref="P6:P8"/>
    <mergeCell ref="Q6:Q8"/>
    <mergeCell ref="AQ6:AQ8"/>
    <mergeCell ref="AR6:AR8"/>
    <mergeCell ref="D6:D8"/>
    <mergeCell ref="G6:G8"/>
    <mergeCell ref="H6:H8"/>
    <mergeCell ref="B15:B17"/>
    <mergeCell ref="C15:C17"/>
    <mergeCell ref="D15:D17"/>
    <mergeCell ref="G15:G17"/>
    <mergeCell ref="G5:H5"/>
    <mergeCell ref="P5:Q5"/>
    <mergeCell ref="P9:P11"/>
    <mergeCell ref="Q9:Q11"/>
    <mergeCell ref="K12:K14"/>
    <mergeCell ref="L12:L14"/>
    <mergeCell ref="M12:M14"/>
    <mergeCell ref="P12:P14"/>
    <mergeCell ref="Q12:Q14"/>
    <mergeCell ref="AI12:AI14"/>
    <mergeCell ref="AD15:AD17"/>
    <mergeCell ref="AE15:AE17"/>
    <mergeCell ref="AH15:AH17"/>
    <mergeCell ref="AK6:AK30"/>
    <mergeCell ref="AL6:AL8"/>
    <mergeCell ref="AM6:AM8"/>
    <mergeCell ref="AN6:AN8"/>
    <mergeCell ref="AE18:AE20"/>
    <mergeCell ref="AH18:AH20"/>
    <mergeCell ref="T12:T14"/>
    <mergeCell ref="U12:U14"/>
    <mergeCell ref="V12:V14"/>
    <mergeCell ref="AR9:AR11"/>
    <mergeCell ref="AZ6:AZ30"/>
    <mergeCell ref="BA6:BA30"/>
    <mergeCell ref="B9:B11"/>
    <mergeCell ref="C9:C11"/>
    <mergeCell ref="D9:D11"/>
    <mergeCell ref="G9:G11"/>
    <mergeCell ref="H9:H11"/>
    <mergeCell ref="K9:K11"/>
    <mergeCell ref="L9:L11"/>
    <mergeCell ref="M9:M11"/>
    <mergeCell ref="AT6:AT30"/>
    <mergeCell ref="AU6:AU8"/>
    <mergeCell ref="AV6:AV8"/>
    <mergeCell ref="AW6:AW8"/>
    <mergeCell ref="AX6:AX8"/>
    <mergeCell ref="AY6:AY30"/>
    <mergeCell ref="AV12:AV14"/>
    <mergeCell ref="AW12:AW14"/>
    <mergeCell ref="AX12:AX14"/>
    <mergeCell ref="AU15:AU17"/>
    <mergeCell ref="AW9:AW11"/>
    <mergeCell ref="AX9:AX11"/>
    <mergeCell ref="B12:B14"/>
    <mergeCell ref="C12:C14"/>
    <mergeCell ref="D12:D14"/>
    <mergeCell ref="G12:G14"/>
    <mergeCell ref="H12:H14"/>
    <mergeCell ref="Z9:Z11"/>
    <mergeCell ref="AC9:AC11"/>
    <mergeCell ref="AD9:AD11"/>
    <mergeCell ref="AE9:AE11"/>
    <mergeCell ref="AH9:AH11"/>
    <mergeCell ref="AI9:AI11"/>
    <mergeCell ref="S6:S30"/>
    <mergeCell ref="T6:T8"/>
    <mergeCell ref="U6:U8"/>
    <mergeCell ref="V6:V8"/>
    <mergeCell ref="Y6:Y8"/>
    <mergeCell ref="Z6:Z8"/>
    <mergeCell ref="T9:T11"/>
    <mergeCell ref="U9:U11"/>
    <mergeCell ref="V9:V11"/>
    <mergeCell ref="Y9:Y11"/>
    <mergeCell ref="J6:J30"/>
    <mergeCell ref="AU9:AU11"/>
    <mergeCell ref="AV9:AV11"/>
    <mergeCell ref="AL12:AL14"/>
    <mergeCell ref="AM12:AM14"/>
    <mergeCell ref="AN12:AN14"/>
    <mergeCell ref="AQ12:AQ14"/>
    <mergeCell ref="AR12:AR14"/>
    <mergeCell ref="AU12:AU14"/>
    <mergeCell ref="Y12:Y14"/>
    <mergeCell ref="Z12:Z14"/>
    <mergeCell ref="AC12:AC14"/>
    <mergeCell ref="AD12:AD14"/>
    <mergeCell ref="AE12:AE14"/>
    <mergeCell ref="AH12:AH14"/>
    <mergeCell ref="AL9:AL11"/>
    <mergeCell ref="AM9:AM11"/>
    <mergeCell ref="AN9:AN11"/>
    <mergeCell ref="AQ9:AQ11"/>
    <mergeCell ref="AB6:AB30"/>
    <mergeCell ref="AC6:AC8"/>
    <mergeCell ref="AD6:AD8"/>
    <mergeCell ref="AE6:AE8"/>
    <mergeCell ref="AH6:AH8"/>
    <mergeCell ref="AI6:AI8"/>
    <mergeCell ref="AW15:AW17"/>
    <mergeCell ref="AX15:AX17"/>
    <mergeCell ref="B18:B20"/>
    <mergeCell ref="C18:C20"/>
    <mergeCell ref="D18:D20"/>
    <mergeCell ref="G18:G20"/>
    <mergeCell ref="H18:H20"/>
    <mergeCell ref="K18:K20"/>
    <mergeCell ref="L18:L20"/>
    <mergeCell ref="AI15:AI17"/>
    <mergeCell ref="AL15:AL17"/>
    <mergeCell ref="AM15:AM17"/>
    <mergeCell ref="AN15:AN17"/>
    <mergeCell ref="AQ15:AQ17"/>
    <mergeCell ref="AR15:AR17"/>
    <mergeCell ref="T15:T17"/>
    <mergeCell ref="U15:U17"/>
    <mergeCell ref="V15:V17"/>
    <mergeCell ref="Y15:Y17"/>
    <mergeCell ref="Z15:Z17"/>
    <mergeCell ref="AC15:AC17"/>
    <mergeCell ref="H15:H17"/>
    <mergeCell ref="K15:K17"/>
    <mergeCell ref="L15:L17"/>
    <mergeCell ref="M18:M20"/>
    <mergeCell ref="P18:P20"/>
    <mergeCell ref="Q18:Q20"/>
    <mergeCell ref="T18:T20"/>
    <mergeCell ref="U18:U20"/>
    <mergeCell ref="V18:V20"/>
    <mergeCell ref="AV15:AV17"/>
    <mergeCell ref="M15:M17"/>
    <mergeCell ref="P15:P17"/>
    <mergeCell ref="Q15:Q17"/>
    <mergeCell ref="P21:P25"/>
    <mergeCell ref="Q21:Q25"/>
    <mergeCell ref="T21:T25"/>
    <mergeCell ref="U21:U25"/>
    <mergeCell ref="AU18:AU20"/>
    <mergeCell ref="AV18:AV20"/>
    <mergeCell ref="AW18:AW20"/>
    <mergeCell ref="AX18:AX20"/>
    <mergeCell ref="B21:B25"/>
    <mergeCell ref="C21:C25"/>
    <mergeCell ref="D21:D25"/>
    <mergeCell ref="G21:G25"/>
    <mergeCell ref="H21:H25"/>
    <mergeCell ref="K21:K25"/>
    <mergeCell ref="AI18:AI20"/>
    <mergeCell ref="AL18:AL20"/>
    <mergeCell ref="AM18:AM20"/>
    <mergeCell ref="AN18:AN20"/>
    <mergeCell ref="AQ18:AQ20"/>
    <mergeCell ref="AR18:AR20"/>
    <mergeCell ref="Y18:Y20"/>
    <mergeCell ref="Z18:Z20"/>
    <mergeCell ref="AC18:AC20"/>
    <mergeCell ref="AD18:AD20"/>
    <mergeCell ref="AR21:AR25"/>
    <mergeCell ref="AU21:AU25"/>
    <mergeCell ref="AV21:AV25"/>
    <mergeCell ref="AW21:AW25"/>
    <mergeCell ref="AX21:AX25"/>
    <mergeCell ref="B26:B30"/>
    <mergeCell ref="C26:C30"/>
    <mergeCell ref="D26:D30"/>
    <mergeCell ref="G26:G30"/>
    <mergeCell ref="H26:H30"/>
    <mergeCell ref="AH21:AH25"/>
    <mergeCell ref="AI21:AI25"/>
    <mergeCell ref="AL21:AL25"/>
    <mergeCell ref="AM21:AM25"/>
    <mergeCell ref="AN21:AN25"/>
    <mergeCell ref="AQ21:AQ25"/>
    <mergeCell ref="V21:V25"/>
    <mergeCell ref="Y21:Y25"/>
    <mergeCell ref="Z21:Z25"/>
    <mergeCell ref="AC21:AC25"/>
    <mergeCell ref="AD21:AD25"/>
    <mergeCell ref="AE21:AE25"/>
    <mergeCell ref="L21:L25"/>
    <mergeCell ref="M21:M25"/>
    <mergeCell ref="AV26:AV30"/>
    <mergeCell ref="AW26:AW30"/>
    <mergeCell ref="AX26:AX30"/>
    <mergeCell ref="AE26:AE30"/>
    <mergeCell ref="AH26:AH30"/>
    <mergeCell ref="AI26:AI30"/>
    <mergeCell ref="AL26:AL30"/>
    <mergeCell ref="AM26:AM30"/>
    <mergeCell ref="AN26:AN30"/>
    <mergeCell ref="A31:A45"/>
    <mergeCell ref="B31:B35"/>
    <mergeCell ref="C31:C35"/>
    <mergeCell ref="D31:D35"/>
    <mergeCell ref="G31:G35"/>
    <mergeCell ref="H31:H35"/>
    <mergeCell ref="AQ26:AQ30"/>
    <mergeCell ref="AR26:AR30"/>
    <mergeCell ref="AU26:AU30"/>
    <mergeCell ref="U26:U30"/>
    <mergeCell ref="V26:V30"/>
    <mergeCell ref="Y26:Y30"/>
    <mergeCell ref="Z26:Z30"/>
    <mergeCell ref="AC26:AC30"/>
    <mergeCell ref="AD26:AD30"/>
    <mergeCell ref="K26:K30"/>
    <mergeCell ref="L26:L30"/>
    <mergeCell ref="M26:M30"/>
    <mergeCell ref="P26:P30"/>
    <mergeCell ref="Q26:Q30"/>
    <mergeCell ref="T26:T30"/>
    <mergeCell ref="A6:A30"/>
    <mergeCell ref="B6:B8"/>
    <mergeCell ref="C6:C8"/>
    <mergeCell ref="K31:K35"/>
    <mergeCell ref="L31:L35"/>
    <mergeCell ref="M31:M35"/>
    <mergeCell ref="P31:P35"/>
    <mergeCell ref="Q31:Q35"/>
    <mergeCell ref="P36:P40"/>
    <mergeCell ref="Q36:Q40"/>
    <mergeCell ref="K41:K45"/>
    <mergeCell ref="L41:L45"/>
    <mergeCell ref="M41:M45"/>
    <mergeCell ref="P41:P45"/>
    <mergeCell ref="Q41:Q45"/>
    <mergeCell ref="AR31:AR35"/>
    <mergeCell ref="AL36:AL40"/>
    <mergeCell ref="AM36:AM40"/>
    <mergeCell ref="AN36:AN40"/>
    <mergeCell ref="AQ36:AQ40"/>
    <mergeCell ref="AB31:AB45"/>
    <mergeCell ref="AC31:AC35"/>
    <mergeCell ref="AD31:AD35"/>
    <mergeCell ref="AE31:AE35"/>
    <mergeCell ref="AH31:AH35"/>
    <mergeCell ref="AI31:AI35"/>
    <mergeCell ref="AI41:AI45"/>
    <mergeCell ref="AZ31:AZ45"/>
    <mergeCell ref="BA31:BA45"/>
    <mergeCell ref="B36:B40"/>
    <mergeCell ref="C36:C40"/>
    <mergeCell ref="D36:D40"/>
    <mergeCell ref="G36:G40"/>
    <mergeCell ref="H36:H40"/>
    <mergeCell ref="K36:K40"/>
    <mergeCell ref="L36:L40"/>
    <mergeCell ref="M36:M40"/>
    <mergeCell ref="AT31:AT45"/>
    <mergeCell ref="AU31:AU35"/>
    <mergeCell ref="AV31:AV35"/>
    <mergeCell ref="AW31:AW35"/>
    <mergeCell ref="AX31:AX35"/>
    <mergeCell ref="AY31:AY45"/>
    <mergeCell ref="AV41:AV45"/>
    <mergeCell ref="AW41:AW45"/>
    <mergeCell ref="AX41:AX45"/>
    <mergeCell ref="AK31:AK45"/>
    <mergeCell ref="AL31:AL35"/>
    <mergeCell ref="AM31:AM35"/>
    <mergeCell ref="AN31:AN35"/>
    <mergeCell ref="AQ31:AQ35"/>
    <mergeCell ref="AW36:AW40"/>
    <mergeCell ref="AX36:AX40"/>
    <mergeCell ref="B41:B45"/>
    <mergeCell ref="C41:C45"/>
    <mergeCell ref="D41:D45"/>
    <mergeCell ref="G41:G45"/>
    <mergeCell ref="H41:H45"/>
    <mergeCell ref="Z36:Z40"/>
    <mergeCell ref="AC36:AC40"/>
    <mergeCell ref="AD36:AD40"/>
    <mergeCell ref="AE36:AE40"/>
    <mergeCell ref="AH36:AH40"/>
    <mergeCell ref="AI36:AI40"/>
    <mergeCell ref="S31:S45"/>
    <mergeCell ref="T31:T35"/>
    <mergeCell ref="U31:U35"/>
    <mergeCell ref="V31:V35"/>
    <mergeCell ref="Y31:Y35"/>
    <mergeCell ref="Z31:Z35"/>
    <mergeCell ref="T36:T40"/>
    <mergeCell ref="U36:U40"/>
    <mergeCell ref="V36:V40"/>
    <mergeCell ref="Y36:Y40"/>
    <mergeCell ref="J31:J45"/>
    <mergeCell ref="T41:T45"/>
    <mergeCell ref="U41:U45"/>
    <mergeCell ref="V41:V45"/>
    <mergeCell ref="AR36:AR40"/>
    <mergeCell ref="AU36:AU40"/>
    <mergeCell ref="AV36:AV40"/>
    <mergeCell ref="AL41:AL45"/>
    <mergeCell ref="AM41:AM45"/>
    <mergeCell ref="AN41:AN45"/>
    <mergeCell ref="AQ41:AQ45"/>
    <mergeCell ref="AR41:AR45"/>
    <mergeCell ref="AU41:AU45"/>
    <mergeCell ref="Y41:Y45"/>
    <mergeCell ref="Z41:Z45"/>
    <mergeCell ref="AC41:AC45"/>
    <mergeCell ref="AD41:AD45"/>
    <mergeCell ref="AE41:AE45"/>
    <mergeCell ref="AH41:AH45"/>
    <mergeCell ref="J46:J50"/>
    <mergeCell ref="K46:K50"/>
    <mergeCell ref="L46:L50"/>
    <mergeCell ref="M46:M50"/>
    <mergeCell ref="P46:P50"/>
    <mergeCell ref="Q46:Q50"/>
    <mergeCell ref="A46:A50"/>
    <mergeCell ref="B46:B50"/>
    <mergeCell ref="C46:C50"/>
    <mergeCell ref="D46:D50"/>
    <mergeCell ref="G46:G50"/>
    <mergeCell ref="H46:H50"/>
    <mergeCell ref="AD46:AD50"/>
    <mergeCell ref="AE46:AE50"/>
    <mergeCell ref="AH46:AH50"/>
    <mergeCell ref="AI46:AI50"/>
    <mergeCell ref="S46:S50"/>
    <mergeCell ref="T46:T50"/>
    <mergeCell ref="U46:U50"/>
    <mergeCell ref="V46:V50"/>
    <mergeCell ref="Y46:Y50"/>
    <mergeCell ref="Z46:Z50"/>
    <mergeCell ref="AZ46:AZ50"/>
    <mergeCell ref="BA46:BA50"/>
    <mergeCell ref="A51:A65"/>
    <mergeCell ref="B51:B55"/>
    <mergeCell ref="C51:C55"/>
    <mergeCell ref="D51:D55"/>
    <mergeCell ref="G51:G55"/>
    <mergeCell ref="H51:H55"/>
    <mergeCell ref="J51:J65"/>
    <mergeCell ref="K51:K55"/>
    <mergeCell ref="AT46:AT50"/>
    <mergeCell ref="AU46:AU50"/>
    <mergeCell ref="AV46:AV50"/>
    <mergeCell ref="AW46:AW50"/>
    <mergeCell ref="AX46:AX50"/>
    <mergeCell ref="AY46:AY50"/>
    <mergeCell ref="AK46:AK50"/>
    <mergeCell ref="AL46:AL50"/>
    <mergeCell ref="AM46:AM50"/>
    <mergeCell ref="AN46:AN50"/>
    <mergeCell ref="AQ46:AQ50"/>
    <mergeCell ref="AR46:AR50"/>
    <mergeCell ref="AB46:AB50"/>
    <mergeCell ref="AC46:AC50"/>
    <mergeCell ref="L51:L55"/>
    <mergeCell ref="M51:M55"/>
    <mergeCell ref="P51:P55"/>
    <mergeCell ref="Q51:Q55"/>
    <mergeCell ref="S51:S65"/>
    <mergeCell ref="T51:T55"/>
    <mergeCell ref="L56:L60"/>
    <mergeCell ref="M56:M60"/>
    <mergeCell ref="P56:P60"/>
    <mergeCell ref="Q56:Q60"/>
    <mergeCell ref="T56:T60"/>
    <mergeCell ref="L61:L65"/>
    <mergeCell ref="M61:M65"/>
    <mergeCell ref="P61:P65"/>
    <mergeCell ref="Q61:Q65"/>
    <mergeCell ref="T61:T65"/>
    <mergeCell ref="AH51:AH55"/>
    <mergeCell ref="AI51:AI55"/>
    <mergeCell ref="AK51:AK65"/>
    <mergeCell ref="AL51:AL55"/>
    <mergeCell ref="AD56:AD60"/>
    <mergeCell ref="AE56:AE60"/>
    <mergeCell ref="AH56:AH60"/>
    <mergeCell ref="AI56:AI60"/>
    <mergeCell ref="U51:U55"/>
    <mergeCell ref="V51:V55"/>
    <mergeCell ref="Y51:Y55"/>
    <mergeCell ref="Z51:Z55"/>
    <mergeCell ref="AB51:AB65"/>
    <mergeCell ref="AC51:AC55"/>
    <mergeCell ref="V61:V65"/>
    <mergeCell ref="Y61:Y65"/>
    <mergeCell ref="Z61:Z65"/>
    <mergeCell ref="AC61:AC65"/>
    <mergeCell ref="U56:U60"/>
    <mergeCell ref="V56:V60"/>
    <mergeCell ref="Y56:Y60"/>
    <mergeCell ref="Z56:Z60"/>
    <mergeCell ref="AC56:AC60"/>
    <mergeCell ref="U61:U65"/>
    <mergeCell ref="AW51:AW55"/>
    <mergeCell ref="AX51:AX55"/>
    <mergeCell ref="AV56:AV60"/>
    <mergeCell ref="AW56:AW60"/>
    <mergeCell ref="AX56:AX60"/>
    <mergeCell ref="AM51:AM55"/>
    <mergeCell ref="AN51:AN55"/>
    <mergeCell ref="AQ51:AQ55"/>
    <mergeCell ref="AR51:AR55"/>
    <mergeCell ref="AT51:AT65"/>
    <mergeCell ref="AU51:AU55"/>
    <mergeCell ref="AN61:AN65"/>
    <mergeCell ref="AQ61:AQ65"/>
    <mergeCell ref="AR61:AR65"/>
    <mergeCell ref="AU61:AU65"/>
    <mergeCell ref="AQ56:AQ60"/>
    <mergeCell ref="AR56:AR60"/>
    <mergeCell ref="D66:F66"/>
    <mergeCell ref="B61:B65"/>
    <mergeCell ref="C61:C65"/>
    <mergeCell ref="D61:D65"/>
    <mergeCell ref="G61:G65"/>
    <mergeCell ref="H61:H65"/>
    <mergeCell ref="K61:K65"/>
    <mergeCell ref="BC69:BD69"/>
    <mergeCell ref="BC70:BD70"/>
    <mergeCell ref="BC68:BD68"/>
    <mergeCell ref="AW66:AY66"/>
    <mergeCell ref="M66:O66"/>
    <mergeCell ref="V66:X66"/>
    <mergeCell ref="AE66:AG66"/>
    <mergeCell ref="AN66:AP66"/>
    <mergeCell ref="BC51:BC65"/>
    <mergeCell ref="BD51:BD55"/>
    <mergeCell ref="B56:B60"/>
    <mergeCell ref="C56:C60"/>
    <mergeCell ref="D56:D60"/>
    <mergeCell ref="G56:G60"/>
    <mergeCell ref="H56:H60"/>
    <mergeCell ref="K56:K60"/>
    <mergeCell ref="AV51:AV55"/>
    <mergeCell ref="BC3:BD3"/>
    <mergeCell ref="BC2:BD2"/>
    <mergeCell ref="BF2:BG2"/>
    <mergeCell ref="BF3:BG3"/>
    <mergeCell ref="BI3:BJ3"/>
    <mergeCell ref="AD61:AD65"/>
    <mergeCell ref="AE61:AE65"/>
    <mergeCell ref="AH61:AH65"/>
    <mergeCell ref="AI61:AI65"/>
    <mergeCell ref="AL61:AL65"/>
    <mergeCell ref="AM61:AM65"/>
    <mergeCell ref="AL56:AL60"/>
    <mergeCell ref="AM56:AM60"/>
    <mergeCell ref="AN56:AN60"/>
    <mergeCell ref="AY51:AY65"/>
    <mergeCell ref="AZ51:AZ65"/>
    <mergeCell ref="BA51:BA65"/>
    <mergeCell ref="AV61:AV65"/>
    <mergeCell ref="AW61:AW65"/>
    <mergeCell ref="AX61:AX65"/>
    <mergeCell ref="AU56:AU60"/>
    <mergeCell ref="AP3:AR3"/>
    <mergeCell ref="AD51:AD55"/>
    <mergeCell ref="AE51:AE55"/>
    <mergeCell ref="BK3:BL3"/>
    <mergeCell ref="BH2:BJ2"/>
    <mergeCell ref="BF68:BG68"/>
    <mergeCell ref="BH68:BJ68"/>
    <mergeCell ref="BE69:BL69"/>
    <mergeCell ref="BE70:BL70"/>
    <mergeCell ref="BC1:BL1"/>
    <mergeCell ref="F1:H1"/>
    <mergeCell ref="A2:B2"/>
    <mergeCell ref="A3:B3"/>
    <mergeCell ref="F3:H3"/>
    <mergeCell ref="D3:E3"/>
    <mergeCell ref="O1:Q1"/>
    <mergeCell ref="J2:K2"/>
    <mergeCell ref="J3:K3"/>
    <mergeCell ref="M3:N3"/>
    <mergeCell ref="O3:Q3"/>
    <mergeCell ref="X1:Z1"/>
    <mergeCell ref="A1:E1"/>
    <mergeCell ref="J1:N1"/>
    <mergeCell ref="AG1:AI1"/>
    <mergeCell ref="AP1:AR1"/>
    <mergeCell ref="S1:W1"/>
    <mergeCell ref="S2:T2"/>
    <mergeCell ref="AT1:BA1"/>
    <mergeCell ref="AT2:AU2"/>
    <mergeCell ref="AT3:AU3"/>
    <mergeCell ref="AW3:AX3"/>
    <mergeCell ref="AW2:AX2"/>
    <mergeCell ref="S3:T3"/>
    <mergeCell ref="V3:W3"/>
    <mergeCell ref="AB1:AF1"/>
    <mergeCell ref="AB2:AC2"/>
    <mergeCell ref="AB3:AC3"/>
    <mergeCell ref="AE3:AF3"/>
    <mergeCell ref="AK1:AO1"/>
    <mergeCell ref="AK2:AL2"/>
    <mergeCell ref="AK3:AL3"/>
    <mergeCell ref="AN3:AO3"/>
    <mergeCell ref="X3:Z3"/>
    <mergeCell ref="AG3:AI3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70" workbookViewId="0">
      <selection activeCell="C2" sqref="C2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2014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2015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2016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2017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2018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136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131</v>
      </c>
      <c r="D2" s="81" t="s">
        <v>24</v>
      </c>
      <c r="E2" s="80" t="s">
        <v>133</v>
      </c>
      <c r="F2" s="48"/>
      <c r="G2" s="48"/>
      <c r="H2" s="48"/>
      <c r="I2" s="28"/>
      <c r="J2" s="142" t="s">
        <v>113</v>
      </c>
      <c r="K2" s="142"/>
      <c r="L2" s="59" t="str">
        <f>$C$2</f>
        <v>非破壊 太郎</v>
      </c>
      <c r="M2" s="49" t="s">
        <v>24</v>
      </c>
      <c r="N2" s="41" t="str">
        <f>$E$2</f>
        <v>ＲＴ</v>
      </c>
      <c r="O2" s="50"/>
      <c r="P2" s="50"/>
      <c r="Q2" s="51"/>
      <c r="S2" s="142" t="s">
        <v>113</v>
      </c>
      <c r="T2" s="142"/>
      <c r="U2" s="59" t="str">
        <f>$C$2</f>
        <v>非破壊 太郎</v>
      </c>
      <c r="V2" s="49" t="s">
        <v>24</v>
      </c>
      <c r="W2" s="41" t="str">
        <f>$E$2</f>
        <v>ＲＴ</v>
      </c>
      <c r="X2" s="50"/>
      <c r="Y2" s="50"/>
      <c r="Z2" s="51"/>
      <c r="AB2" s="142" t="s">
        <v>113</v>
      </c>
      <c r="AC2" s="142"/>
      <c r="AD2" s="59" t="str">
        <f>$C$2</f>
        <v>非破壊 太郎</v>
      </c>
      <c r="AE2" s="49" t="s">
        <v>24</v>
      </c>
      <c r="AF2" s="41" t="str">
        <f>$E$2</f>
        <v>ＲＴ</v>
      </c>
      <c r="AG2" s="50"/>
      <c r="AH2" s="50"/>
      <c r="AI2" s="51"/>
      <c r="AK2" s="142" t="s">
        <v>113</v>
      </c>
      <c r="AL2" s="142"/>
      <c r="AM2" s="59" t="str">
        <f>$C$2</f>
        <v>非破壊 太郎</v>
      </c>
      <c r="AN2" s="49" t="s">
        <v>24</v>
      </c>
      <c r="AO2" s="41" t="str">
        <f>$E$2</f>
        <v>ＲＴ</v>
      </c>
      <c r="AP2" s="53"/>
      <c r="AQ2" s="53"/>
      <c r="AR2" s="53"/>
      <c r="AS2" s="54"/>
      <c r="AT2" s="142" t="s">
        <v>113</v>
      </c>
      <c r="AU2" s="142"/>
      <c r="AV2" s="59" t="str">
        <f>$C$2</f>
        <v>非破壊 太郎</v>
      </c>
      <c r="AW2" s="146" t="s">
        <v>24</v>
      </c>
      <c r="AX2" s="147"/>
      <c r="AY2" s="41" t="str">
        <f>$E$2</f>
        <v>ＲＴ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80"/>
      <c r="BI2" s="197"/>
      <c r="BJ2" s="197"/>
      <c r="BK2" s="67" t="s">
        <v>25</v>
      </c>
      <c r="BL2" s="19"/>
    </row>
    <row r="3" spans="1:64" x14ac:dyDescent="0.15">
      <c r="A3" s="164" t="s">
        <v>23</v>
      </c>
      <c r="B3" s="164"/>
      <c r="C3" s="79" t="s">
        <v>132</v>
      </c>
      <c r="D3" s="165" t="s">
        <v>28</v>
      </c>
      <c r="E3" s="165"/>
      <c r="F3" s="158">
        <v>43921</v>
      </c>
      <c r="G3" s="158"/>
      <c r="H3" s="158"/>
      <c r="J3" s="143" t="s">
        <v>23</v>
      </c>
      <c r="K3" s="143"/>
      <c r="L3" s="59" t="str">
        <f>$C$3</f>
        <v>Ｐ１２３４５６７８</v>
      </c>
      <c r="M3" s="148" t="s">
        <v>28</v>
      </c>
      <c r="N3" s="148"/>
      <c r="O3" s="151">
        <f>$F$3</f>
        <v>43921</v>
      </c>
      <c r="P3" s="151"/>
      <c r="Q3" s="151"/>
      <c r="S3" s="143" t="s">
        <v>23</v>
      </c>
      <c r="T3" s="143"/>
      <c r="U3" s="59" t="str">
        <f>$C$3</f>
        <v>Ｐ１２３４５６７８</v>
      </c>
      <c r="V3" s="148" t="s">
        <v>28</v>
      </c>
      <c r="W3" s="148"/>
      <c r="X3" s="151">
        <f>$F$3</f>
        <v>43921</v>
      </c>
      <c r="Y3" s="151"/>
      <c r="Z3" s="151"/>
      <c r="AB3" s="143" t="s">
        <v>23</v>
      </c>
      <c r="AC3" s="143"/>
      <c r="AD3" s="59" t="str">
        <f>$C$3</f>
        <v>Ｐ１２３４５６７８</v>
      </c>
      <c r="AE3" s="148" t="s">
        <v>28</v>
      </c>
      <c r="AF3" s="148"/>
      <c r="AG3" s="151">
        <f>$F$3</f>
        <v>43921</v>
      </c>
      <c r="AH3" s="151"/>
      <c r="AI3" s="151"/>
      <c r="AK3" s="143" t="s">
        <v>23</v>
      </c>
      <c r="AL3" s="143"/>
      <c r="AM3" s="59" t="str">
        <f>$C$3</f>
        <v>Ｐ１２３４５６７８</v>
      </c>
      <c r="AN3" s="148" t="s">
        <v>28</v>
      </c>
      <c r="AO3" s="148"/>
      <c r="AP3" s="151">
        <f>$F$3</f>
        <v>43921</v>
      </c>
      <c r="AQ3" s="151"/>
      <c r="AR3" s="151"/>
      <c r="AS3" s="54"/>
      <c r="AT3" s="143" t="s">
        <v>23</v>
      </c>
      <c r="AU3" s="143"/>
      <c r="AV3" s="59" t="str">
        <f>$C$3</f>
        <v>Ｐ１２３４５６７８</v>
      </c>
      <c r="AW3" s="144" t="s">
        <v>124</v>
      </c>
      <c r="AX3" s="145"/>
      <c r="AY3" s="57">
        <f>$F$3</f>
        <v>43921</v>
      </c>
      <c r="AZ3" s="55"/>
      <c r="BA3" s="53"/>
      <c r="BB3" s="28"/>
      <c r="BC3" s="148" t="s">
        <v>23</v>
      </c>
      <c r="BD3" s="148"/>
      <c r="BE3" s="59" t="str">
        <f>$C$3</f>
        <v>Ｐ１２３４５６７８</v>
      </c>
      <c r="BF3" s="143" t="s">
        <v>24</v>
      </c>
      <c r="BG3" s="143"/>
      <c r="BH3" s="41" t="str">
        <f>$E$2</f>
        <v>ＲＴ</v>
      </c>
      <c r="BI3" s="172" t="s">
        <v>125</v>
      </c>
      <c r="BJ3" s="173"/>
      <c r="BK3" s="148">
        <f>$F$3</f>
        <v>43921</v>
      </c>
      <c r="BL3" s="143"/>
    </row>
    <row r="4" spans="1:64" ht="3" customHeight="1" x14ac:dyDescent="0.15">
      <c r="A4" s="22"/>
      <c r="B4" s="22"/>
      <c r="C4" s="22"/>
      <c r="D4" s="23"/>
      <c r="E4" s="63"/>
      <c r="F4" s="63"/>
      <c r="G4" s="63"/>
      <c r="H4" s="63"/>
      <c r="J4" s="22"/>
      <c r="K4" s="22"/>
      <c r="L4" s="22"/>
      <c r="M4" s="23"/>
      <c r="N4" s="63"/>
      <c r="O4" s="63"/>
      <c r="P4" s="63"/>
      <c r="Q4" s="63"/>
      <c r="S4" s="22"/>
      <c r="T4" s="22"/>
      <c r="U4" s="22"/>
      <c r="V4" s="23"/>
      <c r="W4" s="63"/>
      <c r="X4" s="63"/>
      <c r="Y4" s="63"/>
      <c r="Z4" s="63"/>
      <c r="AB4" s="21"/>
      <c r="AC4" s="21"/>
      <c r="AD4" s="21"/>
      <c r="AE4" s="21"/>
      <c r="AF4" s="63"/>
      <c r="AG4" s="63"/>
      <c r="AH4" s="63"/>
      <c r="AI4" s="63"/>
      <c r="AK4" s="21"/>
      <c r="AL4" s="21"/>
      <c r="AM4" s="21"/>
      <c r="AN4" s="21"/>
      <c r="AO4" s="63"/>
      <c r="AP4" s="63"/>
      <c r="AQ4" s="63"/>
      <c r="AR4" s="63"/>
      <c r="AS4" s="27"/>
      <c r="AT4" s="65"/>
      <c r="AU4" s="65"/>
      <c r="AV4" s="65"/>
      <c r="AW4" s="65"/>
      <c r="AX4" s="65"/>
      <c r="AY4" s="65"/>
      <c r="AZ4" s="65"/>
      <c r="BA4" s="65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58" t="s">
        <v>29</v>
      </c>
      <c r="B5" s="58" t="s">
        <v>30</v>
      </c>
      <c r="C5" s="58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58" t="s">
        <v>29</v>
      </c>
      <c r="K5" s="58" t="s">
        <v>30</v>
      </c>
      <c r="L5" s="58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58" t="s">
        <v>29</v>
      </c>
      <c r="T5" s="58" t="s">
        <v>30</v>
      </c>
      <c r="U5" s="58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58" t="s">
        <v>29</v>
      </c>
      <c r="AC5" s="58" t="s">
        <v>30</v>
      </c>
      <c r="AD5" s="58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58" t="s">
        <v>29</v>
      </c>
      <c r="AL5" s="58" t="s">
        <v>30</v>
      </c>
      <c r="AM5" s="58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58" t="s">
        <v>29</v>
      </c>
      <c r="AU5" s="58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58" t="s">
        <v>29</v>
      </c>
      <c r="BD5" s="58" t="s">
        <v>30</v>
      </c>
      <c r="BE5" s="58" t="s">
        <v>31</v>
      </c>
      <c r="BF5" s="66">
        <f>F1</f>
        <v>2014</v>
      </c>
      <c r="BG5" s="66">
        <f>O1</f>
        <v>2015</v>
      </c>
      <c r="BH5" s="66">
        <f>X1</f>
        <v>2016</v>
      </c>
      <c r="BI5" s="66">
        <f>AG1</f>
        <v>2017</v>
      </c>
      <c r="BJ5" s="66">
        <f>AP1</f>
        <v>2018</v>
      </c>
      <c r="BK5" s="58" t="s">
        <v>101</v>
      </c>
      <c r="BL5" s="58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/>
      <c r="F6" s="72"/>
      <c r="G6" s="175">
        <f>SUM(F6:F8)</f>
        <v>0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/>
      <c r="O6" s="72"/>
      <c r="P6" s="175">
        <f>SUM(O6:O8)</f>
        <v>0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/>
      <c r="X6" s="72"/>
      <c r="Y6" s="175">
        <f>SUM(X6:X8)</f>
        <v>0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/>
      <c r="AG6" s="72"/>
      <c r="AH6" s="175">
        <f>SUM(AG6:AG8)</f>
        <v>0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/>
      <c r="AP6" s="72"/>
      <c r="AQ6" s="175">
        <f>SUM(AP6:AP8)</f>
        <v>0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0</v>
      </c>
      <c r="AX6" s="181" t="str">
        <f>IF(AW6&gt;AV6,"✓","")</f>
        <v/>
      </c>
      <c r="AY6" s="178">
        <v>20</v>
      </c>
      <c r="AZ6" s="178">
        <f>SUM(AW6:AW30)</f>
        <v>0</v>
      </c>
      <c r="BA6" s="179" t="str">
        <f>IF(AZ6&gt;AY6,"✓","")</f>
        <v/>
      </c>
      <c r="BC6" s="174" t="s">
        <v>17</v>
      </c>
      <c r="BD6" s="187">
        <v>1</v>
      </c>
      <c r="BE6" s="193" t="s">
        <v>36</v>
      </c>
      <c r="BF6" s="143">
        <f>G6</f>
        <v>0</v>
      </c>
      <c r="BG6" s="143">
        <f>P6</f>
        <v>0</v>
      </c>
      <c r="BH6" s="143">
        <f>Y6</f>
        <v>0</v>
      </c>
      <c r="BI6" s="143">
        <f>AH6</f>
        <v>0</v>
      </c>
      <c r="BJ6" s="143">
        <f>AQ6</f>
        <v>0</v>
      </c>
      <c r="BK6" s="180">
        <f>AW6</f>
        <v>0</v>
      </c>
      <c r="BL6" s="143">
        <f>AZ6</f>
        <v>0</v>
      </c>
    </row>
    <row r="7" spans="1:64" x14ac:dyDescent="0.15">
      <c r="A7" s="174"/>
      <c r="B7" s="177"/>
      <c r="C7" s="189"/>
      <c r="D7" s="143"/>
      <c r="E7" s="73"/>
      <c r="F7" s="74"/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/>
      <c r="X7" s="74"/>
      <c r="Y7" s="175"/>
      <c r="Z7" s="176"/>
      <c r="AB7" s="174"/>
      <c r="AC7" s="177"/>
      <c r="AD7" s="189"/>
      <c r="AE7" s="143"/>
      <c r="AF7" s="73"/>
      <c r="AG7" s="74"/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/>
      <c r="F8" s="76"/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/>
      <c r="F21" s="72"/>
      <c r="G21" s="175">
        <f>SUM(F21:F25)</f>
        <v>0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/>
      <c r="O21" s="72"/>
      <c r="P21" s="175">
        <f>SUM(O21:O25)</f>
        <v>0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/>
      <c r="X21" s="72"/>
      <c r="Y21" s="175">
        <f>SUM(X21:X25)</f>
        <v>0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/>
      <c r="AP21" s="72"/>
      <c r="AQ21" s="175">
        <f>SUM(AP21:AP25)</f>
        <v>0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0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0</v>
      </c>
      <c r="BG21" s="143">
        <f>P21</f>
        <v>0</v>
      </c>
      <c r="BH21" s="143">
        <f>Y21</f>
        <v>0</v>
      </c>
      <c r="BI21" s="143">
        <f>AH21</f>
        <v>0</v>
      </c>
      <c r="BJ21" s="143">
        <f>AQ21</f>
        <v>0</v>
      </c>
      <c r="BK21" s="180">
        <f>AW21</f>
        <v>0</v>
      </c>
      <c r="BL21" s="143"/>
    </row>
    <row r="22" spans="1:64" x14ac:dyDescent="0.15">
      <c r="A22" s="174"/>
      <c r="B22" s="177"/>
      <c r="C22" s="174"/>
      <c r="D22" s="143"/>
      <c r="E22" s="73"/>
      <c r="F22" s="74"/>
      <c r="G22" s="175"/>
      <c r="H22" s="176"/>
      <c r="J22" s="174"/>
      <c r="K22" s="177"/>
      <c r="L22" s="174"/>
      <c r="M22" s="143"/>
      <c r="N22" s="73"/>
      <c r="O22" s="74"/>
      <c r="P22" s="175"/>
      <c r="Q22" s="176"/>
      <c r="S22" s="174"/>
      <c r="T22" s="177"/>
      <c r="U22" s="174"/>
      <c r="V22" s="143"/>
      <c r="W22" s="73"/>
      <c r="X22" s="74"/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/>
      <c r="AP22" s="74"/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/>
      <c r="F23" s="74"/>
      <c r="G23" s="175"/>
      <c r="H23" s="176"/>
      <c r="J23" s="174"/>
      <c r="K23" s="177"/>
      <c r="L23" s="174"/>
      <c r="M23" s="143"/>
      <c r="N23" s="73"/>
      <c r="O23" s="74"/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/>
      <c r="AP23" s="74"/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/>
      <c r="F24" s="74"/>
      <c r="G24" s="175"/>
      <c r="H24" s="176"/>
      <c r="J24" s="174"/>
      <c r="K24" s="177"/>
      <c r="L24" s="174"/>
      <c r="M24" s="143"/>
      <c r="N24" s="73"/>
      <c r="O24" s="74"/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/>
      <c r="F25" s="76"/>
      <c r="G25" s="175"/>
      <c r="H25" s="176"/>
      <c r="J25" s="174"/>
      <c r="K25" s="177"/>
      <c r="L25" s="174"/>
      <c r="M25" s="143"/>
      <c r="N25" s="75"/>
      <c r="O25" s="76"/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/>
      <c r="AG31" s="72"/>
      <c r="AH31" s="175">
        <f>SUM(AG31:AG35)</f>
        <v>0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/>
      <c r="AP31" s="72"/>
      <c r="AQ31" s="175">
        <f>SUM(AP31:AP35)</f>
        <v>0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0</v>
      </c>
      <c r="AX31" s="181" t="str">
        <f t="shared" ref="AX31" si="46">IF(AW31&gt;AV31,"✓","")</f>
        <v/>
      </c>
      <c r="AY31" s="178">
        <v>30</v>
      </c>
      <c r="AZ31" s="178">
        <f>SUM(AW31:AW45)</f>
        <v>0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0</v>
      </c>
      <c r="BJ31" s="143">
        <f t="shared" ref="BJ31" si="51">AQ31</f>
        <v>0</v>
      </c>
      <c r="BK31" s="180">
        <f t="shared" ref="BK31" si="52">AW31</f>
        <v>0</v>
      </c>
      <c r="BL31" s="143">
        <f>AZ31</f>
        <v>0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/>
      <c r="F46" s="72"/>
      <c r="G46" s="175">
        <f>SUM(F46:F50)</f>
        <v>0</v>
      </c>
      <c r="H46" s="176" t="str">
        <f>IF(G46&gt;D46,"✓","")</f>
        <v/>
      </c>
      <c r="J46" s="174" t="s">
        <v>19</v>
      </c>
      <c r="K46" s="177">
        <v>6</v>
      </c>
      <c r="L46" s="174" t="s">
        <v>46</v>
      </c>
      <c r="M46" s="143">
        <v>10</v>
      </c>
      <c r="N46" s="77"/>
      <c r="O46" s="72"/>
      <c r="P46" s="175">
        <f>SUM(O46:O50)</f>
        <v>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/>
      <c r="X46" s="72"/>
      <c r="Y46" s="175">
        <f>SUM(X46:X50)</f>
        <v>0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/>
      <c r="AG46" s="72"/>
      <c r="AH46" s="175">
        <f>SUM(AG46:AG50)</f>
        <v>0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/>
      <c r="AP46" s="72"/>
      <c r="AQ46" s="175">
        <f>SUM(AP46:AP50)</f>
        <v>0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0</v>
      </c>
      <c r="AX46" s="181" t="str">
        <f t="shared" ref="AX46" si="75">IF(AW46&gt;AV46,"✓","")</f>
        <v/>
      </c>
      <c r="AY46" s="178">
        <v>30</v>
      </c>
      <c r="AZ46" s="178">
        <f>SUM(AW46)</f>
        <v>0</v>
      </c>
      <c r="BA46" s="179" t="str">
        <f>IF(AZ46&gt;AY46,"✓","")</f>
        <v/>
      </c>
      <c r="BC46" s="174" t="s">
        <v>19</v>
      </c>
      <c r="BD46" s="177">
        <v>6</v>
      </c>
      <c r="BE46" s="174" t="s">
        <v>46</v>
      </c>
      <c r="BF46" s="143">
        <f t="shared" ref="BF46" si="76">G46</f>
        <v>0</v>
      </c>
      <c r="BG46" s="143">
        <f t="shared" ref="BG46" si="77">P46</f>
        <v>0</v>
      </c>
      <c r="BH46" s="143">
        <f t="shared" ref="BH46" si="78">Y46</f>
        <v>0</v>
      </c>
      <c r="BI46" s="143">
        <f t="shared" ref="BI46" si="79">AH46</f>
        <v>0</v>
      </c>
      <c r="BJ46" s="143">
        <f t="shared" ref="BJ46" si="80">AQ46</f>
        <v>0</v>
      </c>
      <c r="BK46" s="180">
        <f t="shared" ref="BK46" si="81">AW46</f>
        <v>0</v>
      </c>
      <c r="BL46" s="143">
        <f>AZ46</f>
        <v>0</v>
      </c>
    </row>
    <row r="47" spans="1:64" x14ac:dyDescent="0.15">
      <c r="A47" s="174"/>
      <c r="B47" s="177"/>
      <c r="C47" s="174"/>
      <c r="D47" s="143"/>
      <c r="E47" s="73"/>
      <c r="F47" s="74"/>
      <c r="G47" s="175"/>
      <c r="H47" s="176"/>
      <c r="J47" s="174"/>
      <c r="K47" s="177"/>
      <c r="L47" s="174"/>
      <c r="M47" s="143"/>
      <c r="N47" s="73"/>
      <c r="O47" s="74"/>
      <c r="P47" s="175"/>
      <c r="Q47" s="176"/>
      <c r="S47" s="174"/>
      <c r="T47" s="177"/>
      <c r="U47" s="174"/>
      <c r="V47" s="143"/>
      <c r="W47" s="73"/>
      <c r="X47" s="74"/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/>
      <c r="AP47" s="74"/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/>
      <c r="F48" s="74"/>
      <c r="G48" s="175"/>
      <c r="H48" s="176"/>
      <c r="J48" s="174"/>
      <c r="K48" s="177"/>
      <c r="L48" s="174"/>
      <c r="M48" s="143"/>
      <c r="N48" s="73"/>
      <c r="O48" s="74"/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/>
      <c r="O49" s="74"/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/>
      <c r="F51" s="72"/>
      <c r="G51" s="175">
        <f>SUM(F51:F55)</f>
        <v>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/>
      <c r="O51" s="72"/>
      <c r="P51" s="175">
        <f>SUM(O51:O55)</f>
        <v>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/>
      <c r="X51" s="72"/>
      <c r="Y51" s="175">
        <f>SUM(X51:X55)</f>
        <v>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/>
      <c r="AG51" s="72"/>
      <c r="AH51" s="175">
        <f>SUM(AG51:AG55)</f>
        <v>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/>
      <c r="AP51" s="72"/>
      <c r="AQ51" s="175">
        <f>SUM(AP51:AP55)</f>
        <v>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0</v>
      </c>
      <c r="AX51" s="181" t="str">
        <f t="shared" ref="AX51" si="82">IF(AW51&gt;AV51,"✓","")</f>
        <v/>
      </c>
      <c r="AY51" s="178">
        <v>50</v>
      </c>
      <c r="AZ51" s="178">
        <f>SUM(AW51:AW65)</f>
        <v>0</v>
      </c>
      <c r="BA51" s="179" t="str">
        <f>IF(AZ51&gt;AY51,"✓","")</f>
        <v/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0</v>
      </c>
      <c r="BG51" s="143">
        <f t="shared" ref="BG51" si="84">P51</f>
        <v>0</v>
      </c>
      <c r="BH51" s="143">
        <f t="shared" ref="BH51" si="85">Y51</f>
        <v>0</v>
      </c>
      <c r="BI51" s="143">
        <f t="shared" ref="BI51" si="86">AH51</f>
        <v>0</v>
      </c>
      <c r="BJ51" s="143">
        <f t="shared" ref="BJ51" si="87">AQ51</f>
        <v>0</v>
      </c>
      <c r="BK51" s="180">
        <f t="shared" ref="BK51" si="88">AW51</f>
        <v>0</v>
      </c>
      <c r="BL51" s="143">
        <f>AZ51</f>
        <v>0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/>
      <c r="O56" s="72"/>
      <c r="P56" s="175">
        <f>SUM(O56:O60)</f>
        <v>0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/>
      <c r="X56" s="72"/>
      <c r="Y56" s="175">
        <f>SUM(X56:X60)</f>
        <v>0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/>
      <c r="AP56" s="72"/>
      <c r="AQ56" s="175">
        <f>SUM(AP56:AP60)</f>
        <v>0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0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0</v>
      </c>
      <c r="BH56" s="143">
        <f t="shared" ref="BH56" si="96">Y56</f>
        <v>0</v>
      </c>
      <c r="BI56" s="143">
        <f t="shared" ref="BI56" si="97">AH56</f>
        <v>0</v>
      </c>
      <c r="BJ56" s="143">
        <f t="shared" ref="BJ56" si="98">AQ56</f>
        <v>0</v>
      </c>
      <c r="BK56" s="180">
        <f t="shared" ref="BK56" si="99">AW56</f>
        <v>0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/>
      <c r="X57" s="74"/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/>
      <c r="AP57" s="74"/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/>
      <c r="AP58" s="74"/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0</v>
      </c>
      <c r="H66" s="62" t="str">
        <f>IF(G66&gt;25,"✓","")</f>
        <v/>
      </c>
      <c r="M66" s="182" t="s">
        <v>126</v>
      </c>
      <c r="N66" s="183"/>
      <c r="O66" s="184"/>
      <c r="P66" s="24">
        <f>SUM(P6:P65)</f>
        <v>0</v>
      </c>
      <c r="Q66" s="62" t="str">
        <f>IF(P66&gt;25,"✓","")</f>
        <v/>
      </c>
      <c r="V66" s="182" t="s">
        <v>126</v>
      </c>
      <c r="W66" s="183"/>
      <c r="X66" s="184"/>
      <c r="Y66" s="24">
        <f>SUM(Y6:Y65)</f>
        <v>0</v>
      </c>
      <c r="Z66" s="62" t="str">
        <f>IF(Y66&gt;25,"✓","")</f>
        <v/>
      </c>
      <c r="AE66" s="182" t="s">
        <v>126</v>
      </c>
      <c r="AF66" s="183"/>
      <c r="AG66" s="184"/>
      <c r="AH66" s="24">
        <f>SUM(AH6:AH65)</f>
        <v>0</v>
      </c>
      <c r="AI66" s="62" t="str">
        <f>IF(AH66&gt;25,"✓","")</f>
        <v/>
      </c>
      <c r="AN66" s="182" t="s">
        <v>126</v>
      </c>
      <c r="AO66" s="183"/>
      <c r="AP66" s="184"/>
      <c r="AQ66" s="24">
        <f>SUM(AQ6:AQ65)</f>
        <v>0</v>
      </c>
      <c r="AR66" s="62" t="str">
        <f>IF(AQ66&gt;25,"✓","")</f>
        <v/>
      </c>
      <c r="AS66" s="37"/>
      <c r="AW66" s="182" t="s">
        <v>127</v>
      </c>
      <c r="AX66" s="183"/>
      <c r="AY66" s="184"/>
      <c r="AZ66" s="60">
        <f>SUM(AZ6:AZ65)</f>
        <v>0</v>
      </c>
      <c r="BA66" s="62" t="str">
        <f>IF(AZ66&lt;70,"✓","")</f>
        <v>✓</v>
      </c>
      <c r="BC66" s="46"/>
      <c r="BD66" s="46"/>
      <c r="BE66" s="47"/>
      <c r="BF66" s="58">
        <f>G66</f>
        <v>0</v>
      </c>
      <c r="BG66" s="58">
        <f>P66</f>
        <v>0</v>
      </c>
      <c r="BH66" s="58">
        <f>Y66</f>
        <v>0</v>
      </c>
      <c r="BI66" s="58">
        <f>AH66</f>
        <v>0</v>
      </c>
      <c r="BJ66" s="58">
        <f>AQ66</f>
        <v>0</v>
      </c>
      <c r="BL66" s="58">
        <f>SUM(BL6:BL65)</f>
        <v>0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64"/>
      <c r="AU67" s="64"/>
      <c r="AV67" s="64"/>
      <c r="AW67" s="64"/>
      <c r="AX67" s="64"/>
      <c r="AY67" s="64"/>
      <c r="AZ67" s="64"/>
      <c r="BA67" s="64"/>
      <c r="BC67" s="38"/>
      <c r="BD67" s="38"/>
      <c r="BE67" s="38"/>
      <c r="BF67" s="61"/>
      <c r="BG67" s="61"/>
      <c r="BH67" s="43"/>
      <c r="BI67" s="40"/>
      <c r="BJ67" s="40"/>
      <c r="BK67" s="61"/>
      <c r="BL67" s="61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25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password="CBFA" sheet="1" objects="1" scenarios="1" selectLockedCells="1"/>
  <mergeCells count="625">
    <mergeCell ref="AU6:AU8"/>
    <mergeCell ref="AV6:AV8"/>
    <mergeCell ref="AW6:AW8"/>
    <mergeCell ref="AQ6:AQ8"/>
    <mergeCell ref="AR6:AR8"/>
    <mergeCell ref="AQ9:AQ11"/>
    <mergeCell ref="AQ51:AQ55"/>
    <mergeCell ref="AQ56:AQ60"/>
    <mergeCell ref="AQ61:AQ65"/>
    <mergeCell ref="AR9:AR11"/>
    <mergeCell ref="AU9:AU11"/>
    <mergeCell ref="AV9:AV11"/>
    <mergeCell ref="AW9:AW11"/>
    <mergeCell ref="AQ12:AQ14"/>
    <mergeCell ref="AR12:AR14"/>
    <mergeCell ref="AU12:AU14"/>
    <mergeCell ref="AV12:AV14"/>
    <mergeCell ref="AW12:AW14"/>
    <mergeCell ref="AQ31:AQ35"/>
    <mergeCell ref="AQ36:AQ40"/>
    <mergeCell ref="AR31:AR35"/>
    <mergeCell ref="AT31:AT45"/>
    <mergeCell ref="AU31:AU35"/>
    <mergeCell ref="AV31:AV35"/>
    <mergeCell ref="A6:A30"/>
    <mergeCell ref="B6:B8"/>
    <mergeCell ref="C6:C8"/>
    <mergeCell ref="B41:B45"/>
    <mergeCell ref="C41:C45"/>
    <mergeCell ref="B61:B65"/>
    <mergeCell ref="C61:C65"/>
    <mergeCell ref="AT6:AT30"/>
    <mergeCell ref="AI46:AI50"/>
    <mergeCell ref="Z41:Z45"/>
    <mergeCell ref="AB51:AB65"/>
    <mergeCell ref="AB6:AB30"/>
    <mergeCell ref="Y41:Y45"/>
    <mergeCell ref="Z6:Z8"/>
    <mergeCell ref="S6:S30"/>
    <mergeCell ref="T6:T8"/>
    <mergeCell ref="U6:U8"/>
    <mergeCell ref="V6:V8"/>
    <mergeCell ref="Y6:Y8"/>
    <mergeCell ref="U41:U45"/>
    <mergeCell ref="V41:V45"/>
    <mergeCell ref="U61:U65"/>
    <mergeCell ref="D6:D8"/>
    <mergeCell ref="G6:G8"/>
    <mergeCell ref="AP1:AR1"/>
    <mergeCell ref="AT1:BA1"/>
    <mergeCell ref="BC1:BL1"/>
    <mergeCell ref="A2:B2"/>
    <mergeCell ref="J2:K2"/>
    <mergeCell ref="S2:T2"/>
    <mergeCell ref="AB2:AC2"/>
    <mergeCell ref="AK2:AL2"/>
    <mergeCell ref="AT2:AU2"/>
    <mergeCell ref="AW2:AX2"/>
    <mergeCell ref="BC2:BD2"/>
    <mergeCell ref="BF2:BG2"/>
    <mergeCell ref="BH2:BJ2"/>
    <mergeCell ref="A1:E1"/>
    <mergeCell ref="F1:H1"/>
    <mergeCell ref="J1:N1"/>
    <mergeCell ref="O1:Q1"/>
    <mergeCell ref="S1:W1"/>
    <mergeCell ref="X1:Z1"/>
    <mergeCell ref="AB1:AF1"/>
    <mergeCell ref="AG1:AI1"/>
    <mergeCell ref="AK1:AO1"/>
    <mergeCell ref="A3:B3"/>
    <mergeCell ref="D3:E3"/>
    <mergeCell ref="F3:H3"/>
    <mergeCell ref="J3:K3"/>
    <mergeCell ref="M3:N3"/>
    <mergeCell ref="O3:Q3"/>
    <mergeCell ref="S3:T3"/>
    <mergeCell ref="V3:W3"/>
    <mergeCell ref="X3:Z3"/>
    <mergeCell ref="BF3:BG3"/>
    <mergeCell ref="BI3:BJ3"/>
    <mergeCell ref="BK3:BL3"/>
    <mergeCell ref="G5:H5"/>
    <mergeCell ref="P5:Q5"/>
    <mergeCell ref="Y5:Z5"/>
    <mergeCell ref="AH5:AI5"/>
    <mergeCell ref="AQ5:AR5"/>
    <mergeCell ref="AW5:AX5"/>
    <mergeCell ref="AZ5:BA5"/>
    <mergeCell ref="AB3:AC3"/>
    <mergeCell ref="AE3:AF3"/>
    <mergeCell ref="AG3:AI3"/>
    <mergeCell ref="AK3:AL3"/>
    <mergeCell ref="AN3:AO3"/>
    <mergeCell ref="AP3:AR3"/>
    <mergeCell ref="AT3:AU3"/>
    <mergeCell ref="AW3:AX3"/>
    <mergeCell ref="BC3:BD3"/>
    <mergeCell ref="H6:H8"/>
    <mergeCell ref="J6:J30"/>
    <mergeCell ref="K6:K8"/>
    <mergeCell ref="L6:L8"/>
    <mergeCell ref="M6:M8"/>
    <mergeCell ref="P6:P8"/>
    <mergeCell ref="Q6:Q8"/>
    <mergeCell ref="AC6:AC8"/>
    <mergeCell ref="AD6:AD8"/>
    <mergeCell ref="AE6:AE8"/>
    <mergeCell ref="AH6:AH8"/>
    <mergeCell ref="AI6:AI8"/>
    <mergeCell ref="AK6:AK30"/>
    <mergeCell ref="AL6:AL8"/>
    <mergeCell ref="AM6:AM8"/>
    <mergeCell ref="AN6:AN8"/>
    <mergeCell ref="AI9:AI11"/>
    <mergeCell ref="AL9:AL11"/>
    <mergeCell ref="AM9:AM11"/>
    <mergeCell ref="AN9:AN11"/>
    <mergeCell ref="AL12:AL14"/>
    <mergeCell ref="AM12:AM14"/>
    <mergeCell ref="AN12:AN14"/>
    <mergeCell ref="AL15:AL17"/>
    <mergeCell ref="AM15:AM17"/>
    <mergeCell ref="AN15:AN17"/>
    <mergeCell ref="AL18:AL20"/>
    <mergeCell ref="AM18:AM20"/>
    <mergeCell ref="AN18:AN20"/>
    <mergeCell ref="AL21:AL25"/>
    <mergeCell ref="AM21:AM25"/>
    <mergeCell ref="AH15:AH17"/>
    <mergeCell ref="AI15:AI17"/>
    <mergeCell ref="AX6:AX8"/>
    <mergeCell ref="AY6:AY30"/>
    <mergeCell ref="AZ6:AZ30"/>
    <mergeCell ref="BA6:BA30"/>
    <mergeCell ref="BC6:BC30"/>
    <mergeCell ref="BD6:BD8"/>
    <mergeCell ref="BE6:BE8"/>
    <mergeCell ref="BF6:BF8"/>
    <mergeCell ref="BG6:BG8"/>
    <mergeCell ref="BG12:BG14"/>
    <mergeCell ref="BG15:BG17"/>
    <mergeCell ref="BG18:BG20"/>
    <mergeCell ref="BG21:BG25"/>
    <mergeCell ref="BD26:BD30"/>
    <mergeCell ref="BE26:BE30"/>
    <mergeCell ref="BF26:BF30"/>
    <mergeCell ref="BG26:BG30"/>
    <mergeCell ref="AX9:AX11"/>
    <mergeCell ref="BD9:BD11"/>
    <mergeCell ref="BE9:BE11"/>
    <mergeCell ref="BF9:BF11"/>
    <mergeCell ref="BG9:BG11"/>
    <mergeCell ref="AX12:AX14"/>
    <mergeCell ref="BD12:BD14"/>
    <mergeCell ref="BH6:BH8"/>
    <mergeCell ref="BI6:BI8"/>
    <mergeCell ref="BJ6:BJ8"/>
    <mergeCell ref="BK6:BK8"/>
    <mergeCell ref="BL6:BL30"/>
    <mergeCell ref="B9:B11"/>
    <mergeCell ref="C9:C11"/>
    <mergeCell ref="D9:D11"/>
    <mergeCell ref="G9:G11"/>
    <mergeCell ref="H9:H11"/>
    <mergeCell ref="K9:K11"/>
    <mergeCell ref="L9:L11"/>
    <mergeCell ref="M9:M11"/>
    <mergeCell ref="P9:P11"/>
    <mergeCell ref="Q9:Q11"/>
    <mergeCell ref="T9:T11"/>
    <mergeCell ref="U9:U11"/>
    <mergeCell ref="V9:V11"/>
    <mergeCell ref="Y9:Y11"/>
    <mergeCell ref="Z9:Z11"/>
    <mergeCell ref="AC9:AC11"/>
    <mergeCell ref="AD9:AD11"/>
    <mergeCell ref="AE9:AE11"/>
    <mergeCell ref="AH9:AH11"/>
    <mergeCell ref="BH9:BH11"/>
    <mergeCell ref="BI9:BI11"/>
    <mergeCell ref="BJ9:BJ11"/>
    <mergeCell ref="BK9:BK11"/>
    <mergeCell ref="B12:B14"/>
    <mergeCell ref="C12:C14"/>
    <mergeCell ref="D12:D14"/>
    <mergeCell ref="G12:G14"/>
    <mergeCell ref="H12:H14"/>
    <mergeCell ref="K12:K14"/>
    <mergeCell ref="L12:L14"/>
    <mergeCell ref="M12:M14"/>
    <mergeCell ref="P12:P14"/>
    <mergeCell ref="Q12:Q14"/>
    <mergeCell ref="T12:T14"/>
    <mergeCell ref="U12:U14"/>
    <mergeCell ref="V12:V14"/>
    <mergeCell ref="Y12:Y14"/>
    <mergeCell ref="Z12:Z14"/>
    <mergeCell ref="AC12:AC14"/>
    <mergeCell ref="AD12:AD14"/>
    <mergeCell ref="AE12:AE14"/>
    <mergeCell ref="AH12:AH14"/>
    <mergeCell ref="AI12:AI14"/>
    <mergeCell ref="BE12:BE14"/>
    <mergeCell ref="BF12:BF14"/>
    <mergeCell ref="BH12:BH14"/>
    <mergeCell ref="BI12:BI14"/>
    <mergeCell ref="BJ12:BJ14"/>
    <mergeCell ref="BK12:BK14"/>
    <mergeCell ref="B15:B17"/>
    <mergeCell ref="C15:C17"/>
    <mergeCell ref="D15:D17"/>
    <mergeCell ref="G15:G17"/>
    <mergeCell ref="H15:H17"/>
    <mergeCell ref="K15:K17"/>
    <mergeCell ref="L15:L17"/>
    <mergeCell ref="M15:M17"/>
    <mergeCell ref="P15:P17"/>
    <mergeCell ref="Q15:Q17"/>
    <mergeCell ref="T15:T17"/>
    <mergeCell ref="U15:U17"/>
    <mergeCell ref="V15:V17"/>
    <mergeCell ref="Y15:Y17"/>
    <mergeCell ref="Z15:Z17"/>
    <mergeCell ref="AC15:AC17"/>
    <mergeCell ref="AD15:AD17"/>
    <mergeCell ref="AE15:AE17"/>
    <mergeCell ref="AQ15:AQ17"/>
    <mergeCell ref="AR15:AR17"/>
    <mergeCell ref="AU15:AU17"/>
    <mergeCell ref="AV15:AV17"/>
    <mergeCell ref="AW15:AW17"/>
    <mergeCell ref="AX15:AX17"/>
    <mergeCell ref="BD15:BD17"/>
    <mergeCell ref="BE15:BE17"/>
    <mergeCell ref="BF15:BF17"/>
    <mergeCell ref="BH15:BH17"/>
    <mergeCell ref="BI15:BI17"/>
    <mergeCell ref="BJ15:BJ17"/>
    <mergeCell ref="BK15:BK17"/>
    <mergeCell ref="B18:B20"/>
    <mergeCell ref="C18:C20"/>
    <mergeCell ref="D18:D20"/>
    <mergeCell ref="G18:G20"/>
    <mergeCell ref="H18:H20"/>
    <mergeCell ref="K18:K20"/>
    <mergeCell ref="L18:L20"/>
    <mergeCell ref="M18:M20"/>
    <mergeCell ref="P18:P20"/>
    <mergeCell ref="Q18:Q20"/>
    <mergeCell ref="T18:T20"/>
    <mergeCell ref="U18:U20"/>
    <mergeCell ref="V18:V20"/>
    <mergeCell ref="Y18:Y20"/>
    <mergeCell ref="Z18:Z20"/>
    <mergeCell ref="AC18:AC20"/>
    <mergeCell ref="AD18:AD20"/>
    <mergeCell ref="AE18:AE20"/>
    <mergeCell ref="AH18:AH20"/>
    <mergeCell ref="AI18:AI20"/>
    <mergeCell ref="AQ18:AQ20"/>
    <mergeCell ref="AR18:AR20"/>
    <mergeCell ref="AU18:AU20"/>
    <mergeCell ref="AV18:AV20"/>
    <mergeCell ref="AW18:AW20"/>
    <mergeCell ref="AX18:AX20"/>
    <mergeCell ref="BD18:BD20"/>
    <mergeCell ref="BE18:BE20"/>
    <mergeCell ref="BF18:BF20"/>
    <mergeCell ref="BH18:BH20"/>
    <mergeCell ref="BI18:BI20"/>
    <mergeCell ref="BJ18:BJ20"/>
    <mergeCell ref="BK18:BK20"/>
    <mergeCell ref="B21:B25"/>
    <mergeCell ref="C21:C25"/>
    <mergeCell ref="D21:D25"/>
    <mergeCell ref="G21:G25"/>
    <mergeCell ref="H21:H25"/>
    <mergeCell ref="K21:K25"/>
    <mergeCell ref="L21:L25"/>
    <mergeCell ref="M21:M25"/>
    <mergeCell ref="P21:P25"/>
    <mergeCell ref="Q21:Q25"/>
    <mergeCell ref="T21:T25"/>
    <mergeCell ref="U21:U25"/>
    <mergeCell ref="V21:V25"/>
    <mergeCell ref="Y21:Y25"/>
    <mergeCell ref="Z21:Z25"/>
    <mergeCell ref="AC21:AC25"/>
    <mergeCell ref="AD21:AD25"/>
    <mergeCell ref="AE21:AE25"/>
    <mergeCell ref="AH21:AH25"/>
    <mergeCell ref="AI21:AI25"/>
    <mergeCell ref="AQ21:AQ25"/>
    <mergeCell ref="AR21:AR25"/>
    <mergeCell ref="AU21:AU25"/>
    <mergeCell ref="AV21:AV25"/>
    <mergeCell ref="AW21:AW25"/>
    <mergeCell ref="AX21:AX25"/>
    <mergeCell ref="BD21:BD25"/>
    <mergeCell ref="BE21:BE25"/>
    <mergeCell ref="AN21:AN25"/>
    <mergeCell ref="BF21:BF25"/>
    <mergeCell ref="BH21:BH25"/>
    <mergeCell ref="BI21:BI25"/>
    <mergeCell ref="BJ21:BJ25"/>
    <mergeCell ref="BK21:BK25"/>
    <mergeCell ref="B26:B30"/>
    <mergeCell ref="C26:C30"/>
    <mergeCell ref="D26:D30"/>
    <mergeCell ref="G26:G30"/>
    <mergeCell ref="H26:H30"/>
    <mergeCell ref="K26:K30"/>
    <mergeCell ref="L26:L30"/>
    <mergeCell ref="M26:M30"/>
    <mergeCell ref="P26:P30"/>
    <mergeCell ref="Q26:Q30"/>
    <mergeCell ref="T26:T30"/>
    <mergeCell ref="U26:U30"/>
    <mergeCell ref="V26:V30"/>
    <mergeCell ref="Y26:Y30"/>
    <mergeCell ref="Z26:Z30"/>
    <mergeCell ref="AC26:AC30"/>
    <mergeCell ref="AD26:AD30"/>
    <mergeCell ref="AE26:AE30"/>
    <mergeCell ref="AH26:AH30"/>
    <mergeCell ref="AI26:AI30"/>
    <mergeCell ref="AL26:AL30"/>
    <mergeCell ref="AM26:AM30"/>
    <mergeCell ref="AN26:AN30"/>
    <mergeCell ref="AQ26:AQ30"/>
    <mergeCell ref="AR26:AR30"/>
    <mergeCell ref="AU26:AU30"/>
    <mergeCell ref="AV26:AV30"/>
    <mergeCell ref="AW26:AW30"/>
    <mergeCell ref="AX26:AX30"/>
    <mergeCell ref="BH26:BH30"/>
    <mergeCell ref="BI26:BI30"/>
    <mergeCell ref="BJ26:BJ30"/>
    <mergeCell ref="BK26:BK30"/>
    <mergeCell ref="A31:A45"/>
    <mergeCell ref="B31:B35"/>
    <mergeCell ref="C31:C35"/>
    <mergeCell ref="D31:D35"/>
    <mergeCell ref="G31:G35"/>
    <mergeCell ref="H31:H35"/>
    <mergeCell ref="J31:J45"/>
    <mergeCell ref="K31:K35"/>
    <mergeCell ref="L31:L35"/>
    <mergeCell ref="M31:M35"/>
    <mergeCell ref="P31:P35"/>
    <mergeCell ref="Q31:Q35"/>
    <mergeCell ref="S31:S45"/>
    <mergeCell ref="T31:T35"/>
    <mergeCell ref="U31:U35"/>
    <mergeCell ref="V31:V35"/>
    <mergeCell ref="Y31:Y35"/>
    <mergeCell ref="Z31:Z35"/>
    <mergeCell ref="AB31:AB45"/>
    <mergeCell ref="AC31:AC35"/>
    <mergeCell ref="AD31:AD35"/>
    <mergeCell ref="AE31:AE35"/>
    <mergeCell ref="AH31:AH35"/>
    <mergeCell ref="AI31:AI35"/>
    <mergeCell ref="AK31:AK45"/>
    <mergeCell ref="AL31:AL35"/>
    <mergeCell ref="AM31:AM35"/>
    <mergeCell ref="AN31:AN35"/>
    <mergeCell ref="AC41:AC45"/>
    <mergeCell ref="AD41:AD45"/>
    <mergeCell ref="AE41:AE45"/>
    <mergeCell ref="AH41:AH45"/>
    <mergeCell ref="AI41:AI45"/>
    <mergeCell ref="AL41:AL45"/>
    <mergeCell ref="AM41:AM45"/>
    <mergeCell ref="AN41:AN45"/>
    <mergeCell ref="AW31:AW35"/>
    <mergeCell ref="AX31:AX35"/>
    <mergeCell ref="AY31:AY45"/>
    <mergeCell ref="AZ31:AZ45"/>
    <mergeCell ref="BA31:BA45"/>
    <mergeCell ref="AR36:AR40"/>
    <mergeCell ref="AU36:AU40"/>
    <mergeCell ref="AV36:AV40"/>
    <mergeCell ref="AW36:AW40"/>
    <mergeCell ref="AX36:AX40"/>
    <mergeCell ref="AR41:AR45"/>
    <mergeCell ref="AU41:AU45"/>
    <mergeCell ref="AV41:AV45"/>
    <mergeCell ref="AW41:AW45"/>
    <mergeCell ref="AX41:AX45"/>
    <mergeCell ref="BC31:BC45"/>
    <mergeCell ref="BD31:BD35"/>
    <mergeCell ref="BE31:BE35"/>
    <mergeCell ref="BF31:BF35"/>
    <mergeCell ref="BG31:BG35"/>
    <mergeCell ref="BH31:BH35"/>
    <mergeCell ref="BI31:BI35"/>
    <mergeCell ref="BJ31:BJ35"/>
    <mergeCell ref="BK31:BK35"/>
    <mergeCell ref="BD36:BD40"/>
    <mergeCell ref="BE36:BE40"/>
    <mergeCell ref="BF36:BF40"/>
    <mergeCell ref="BG36:BG40"/>
    <mergeCell ref="BH36:BH40"/>
    <mergeCell ref="BI36:BI40"/>
    <mergeCell ref="BJ36:BJ40"/>
    <mergeCell ref="BK36:BK40"/>
    <mergeCell ref="BD41:BD45"/>
    <mergeCell ref="BE41:BE45"/>
    <mergeCell ref="BF41:BF45"/>
    <mergeCell ref="BG41:BG45"/>
    <mergeCell ref="BH41:BH45"/>
    <mergeCell ref="BI41:BI45"/>
    <mergeCell ref="BJ41:BJ45"/>
    <mergeCell ref="BL31:BL45"/>
    <mergeCell ref="B36:B40"/>
    <mergeCell ref="C36:C40"/>
    <mergeCell ref="D36:D40"/>
    <mergeCell ref="G36:G40"/>
    <mergeCell ref="H36:H40"/>
    <mergeCell ref="K36:K40"/>
    <mergeCell ref="L36:L40"/>
    <mergeCell ref="M36:M40"/>
    <mergeCell ref="P36:P40"/>
    <mergeCell ref="Q36:Q40"/>
    <mergeCell ref="T36:T40"/>
    <mergeCell ref="U36:U40"/>
    <mergeCell ref="V36:V40"/>
    <mergeCell ref="Y36:Y40"/>
    <mergeCell ref="Z36:Z40"/>
    <mergeCell ref="AC36:AC40"/>
    <mergeCell ref="AD36:AD40"/>
    <mergeCell ref="AE36:AE40"/>
    <mergeCell ref="AH36:AH40"/>
    <mergeCell ref="AI36:AI40"/>
    <mergeCell ref="AL36:AL40"/>
    <mergeCell ref="AM36:AM40"/>
    <mergeCell ref="AN36:AN40"/>
    <mergeCell ref="D41:D45"/>
    <mergeCell ref="G41:G45"/>
    <mergeCell ref="H41:H45"/>
    <mergeCell ref="K41:K45"/>
    <mergeCell ref="L41:L45"/>
    <mergeCell ref="M41:M45"/>
    <mergeCell ref="P41:P45"/>
    <mergeCell ref="Q41:Q45"/>
    <mergeCell ref="T41:T45"/>
    <mergeCell ref="AQ41:AQ45"/>
    <mergeCell ref="BK41:BK45"/>
    <mergeCell ref="A46:A50"/>
    <mergeCell ref="B46:B50"/>
    <mergeCell ref="C46:C50"/>
    <mergeCell ref="D46:D50"/>
    <mergeCell ref="G46:G50"/>
    <mergeCell ref="H46:H50"/>
    <mergeCell ref="J46:J50"/>
    <mergeCell ref="K46:K50"/>
    <mergeCell ref="L46:L50"/>
    <mergeCell ref="M46:M50"/>
    <mergeCell ref="P46:P50"/>
    <mergeCell ref="Q46:Q50"/>
    <mergeCell ref="S46:S50"/>
    <mergeCell ref="T46:T50"/>
    <mergeCell ref="U46:U50"/>
    <mergeCell ref="V46:V50"/>
    <mergeCell ref="Y46:Y50"/>
    <mergeCell ref="Z46:Z50"/>
    <mergeCell ref="AB46:AB50"/>
    <mergeCell ref="AC46:AC50"/>
    <mergeCell ref="AD46:AD50"/>
    <mergeCell ref="AE46:AE50"/>
    <mergeCell ref="AH46:AH50"/>
    <mergeCell ref="AK46:AK50"/>
    <mergeCell ref="AL46:AL50"/>
    <mergeCell ref="AM46:AM50"/>
    <mergeCell ref="AN46:AN50"/>
    <mergeCell ref="AQ46:AQ50"/>
    <mergeCell ref="AR46:AR50"/>
    <mergeCell ref="AT46:AT50"/>
    <mergeCell ref="AU46:AU50"/>
    <mergeCell ref="AV46:AV50"/>
    <mergeCell ref="AW46:AW50"/>
    <mergeCell ref="AX46:AX50"/>
    <mergeCell ref="AY46:AY50"/>
    <mergeCell ref="AZ46:AZ50"/>
    <mergeCell ref="BA46:BA50"/>
    <mergeCell ref="BC46:BC50"/>
    <mergeCell ref="BD46:BD50"/>
    <mergeCell ref="BE46:BE50"/>
    <mergeCell ref="BF46:BF50"/>
    <mergeCell ref="BG46:BG50"/>
    <mergeCell ref="BH46:BH50"/>
    <mergeCell ref="BI46:BI50"/>
    <mergeCell ref="BJ46:BJ50"/>
    <mergeCell ref="BK46:BK50"/>
    <mergeCell ref="BL46:BL50"/>
    <mergeCell ref="A51:A65"/>
    <mergeCell ref="B51:B55"/>
    <mergeCell ref="C51:C55"/>
    <mergeCell ref="D51:D55"/>
    <mergeCell ref="G51:G55"/>
    <mergeCell ref="H51:H55"/>
    <mergeCell ref="J51:J65"/>
    <mergeCell ref="K51:K55"/>
    <mergeCell ref="L51:L55"/>
    <mergeCell ref="M51:M55"/>
    <mergeCell ref="P51:P55"/>
    <mergeCell ref="Q51:Q55"/>
    <mergeCell ref="S51:S65"/>
    <mergeCell ref="T51:T55"/>
    <mergeCell ref="U51:U55"/>
    <mergeCell ref="V51:V55"/>
    <mergeCell ref="Y51:Y55"/>
    <mergeCell ref="Z51:Z55"/>
    <mergeCell ref="AW61:AW65"/>
    <mergeCell ref="AX61:AX65"/>
    <mergeCell ref="AC51:AC55"/>
    <mergeCell ref="AD51:AD55"/>
    <mergeCell ref="AE51:AE55"/>
    <mergeCell ref="AH51:AH55"/>
    <mergeCell ref="AI51:AI55"/>
    <mergeCell ref="AK51:AK65"/>
    <mergeCell ref="AL51:AL55"/>
    <mergeCell ref="AM51:AM55"/>
    <mergeCell ref="AN51:AN55"/>
    <mergeCell ref="AM61:AM65"/>
    <mergeCell ref="AN61:AN65"/>
    <mergeCell ref="BD61:BD65"/>
    <mergeCell ref="BE61:BE65"/>
    <mergeCell ref="BF61:BF65"/>
    <mergeCell ref="BG61:BG65"/>
    <mergeCell ref="BH61:BH65"/>
    <mergeCell ref="BI61:BI65"/>
    <mergeCell ref="BJ61:BJ65"/>
    <mergeCell ref="AR51:AR55"/>
    <mergeCell ref="AT51:AT65"/>
    <mergeCell ref="AU51:AU55"/>
    <mergeCell ref="AV51:AV55"/>
    <mergeCell ref="AW51:AW55"/>
    <mergeCell ref="AX51:AX55"/>
    <mergeCell ref="AY51:AY65"/>
    <mergeCell ref="AZ51:AZ65"/>
    <mergeCell ref="BA51:BA65"/>
    <mergeCell ref="AR56:AR60"/>
    <mergeCell ref="AU56:AU60"/>
    <mergeCell ref="AV56:AV60"/>
    <mergeCell ref="AW56:AW60"/>
    <mergeCell ref="AX56:AX60"/>
    <mergeCell ref="AR61:AR65"/>
    <mergeCell ref="AU61:AU65"/>
    <mergeCell ref="AV61:AV65"/>
    <mergeCell ref="BD51:BD55"/>
    <mergeCell ref="BE51:BE55"/>
    <mergeCell ref="BF51:BF55"/>
    <mergeCell ref="BG51:BG55"/>
    <mergeCell ref="BH51:BH55"/>
    <mergeCell ref="BI51:BI55"/>
    <mergeCell ref="BJ51:BJ55"/>
    <mergeCell ref="BK51:BK55"/>
    <mergeCell ref="BD56:BD60"/>
    <mergeCell ref="BE56:BE60"/>
    <mergeCell ref="BF56:BF60"/>
    <mergeCell ref="BG56:BG60"/>
    <mergeCell ref="BH56:BH60"/>
    <mergeCell ref="BI56:BI60"/>
    <mergeCell ref="BJ56:BJ60"/>
    <mergeCell ref="BK56:BK60"/>
    <mergeCell ref="B56:B60"/>
    <mergeCell ref="C56:C60"/>
    <mergeCell ref="D56:D60"/>
    <mergeCell ref="G56:G60"/>
    <mergeCell ref="H56:H60"/>
    <mergeCell ref="K56:K60"/>
    <mergeCell ref="L56:L60"/>
    <mergeCell ref="M56:M60"/>
    <mergeCell ref="P56:P60"/>
    <mergeCell ref="G61:G65"/>
    <mergeCell ref="H61:H65"/>
    <mergeCell ref="K61:K65"/>
    <mergeCell ref="L61:L65"/>
    <mergeCell ref="M61:M65"/>
    <mergeCell ref="P61:P65"/>
    <mergeCell ref="Q61:Q65"/>
    <mergeCell ref="T61:T65"/>
    <mergeCell ref="BL51:BL65"/>
    <mergeCell ref="Q56:Q60"/>
    <mergeCell ref="T56:T60"/>
    <mergeCell ref="U56:U60"/>
    <mergeCell ref="V56:V60"/>
    <mergeCell ref="Y56:Y60"/>
    <mergeCell ref="Z56:Z60"/>
    <mergeCell ref="AC56:AC60"/>
    <mergeCell ref="AD56:AD60"/>
    <mergeCell ref="AE56:AE60"/>
    <mergeCell ref="AH56:AH60"/>
    <mergeCell ref="AI56:AI60"/>
    <mergeCell ref="AL56:AL60"/>
    <mergeCell ref="AM56:AM60"/>
    <mergeCell ref="AN56:AN60"/>
    <mergeCell ref="BC51:BC65"/>
    <mergeCell ref="BC69:BD69"/>
    <mergeCell ref="BE69:BL69"/>
    <mergeCell ref="BC70:BD70"/>
    <mergeCell ref="BE70:BL70"/>
    <mergeCell ref="BK61:BK65"/>
    <mergeCell ref="D66:F66"/>
    <mergeCell ref="M66:O66"/>
    <mergeCell ref="V66:X66"/>
    <mergeCell ref="AE66:AG66"/>
    <mergeCell ref="AN66:AP66"/>
    <mergeCell ref="AW66:AY66"/>
    <mergeCell ref="BC68:BD68"/>
    <mergeCell ref="BF68:BG68"/>
    <mergeCell ref="BH68:BJ68"/>
    <mergeCell ref="V61:V65"/>
    <mergeCell ref="Y61:Y65"/>
    <mergeCell ref="Z61:Z65"/>
    <mergeCell ref="AC61:AC65"/>
    <mergeCell ref="AD61:AD65"/>
    <mergeCell ref="AE61:AE65"/>
    <mergeCell ref="AH61:AH65"/>
    <mergeCell ref="AI61:AI65"/>
    <mergeCell ref="AL61:AL65"/>
    <mergeCell ref="D61:D65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取得計画作成用シート</vt:lpstr>
      <vt:lpstr>集計表（記入見本）</vt:lpstr>
      <vt:lpstr>集計表（提出用）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2017-10-03T05:36:35Z</dcterms:modified>
</cp:coreProperties>
</file>